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joostin\Documents\golf\Swingweight+torque+MOI\to_golfwrx\"/>
    </mc:Choice>
  </mc:AlternateContent>
  <xr:revisionPtr revIDLastSave="0" documentId="13_ncr:1000001_{C2F3F388-6BB4-994F-B636-5BBA59F167D5}" xr6:coauthVersionLast="46" xr6:coauthVersionMax="46" xr10:uidLastSave="{00000000-0000-0000-0000-000000000000}"/>
  <bookViews>
    <workbookView xWindow="0" yWindow="0" windowWidth="21268" windowHeight="8130" activeTab="1" xr2:uid="{00000000-000D-0000-FFFF-FFFF00000000}"/>
  </bookViews>
  <sheets>
    <sheet name="swingweight assembled" sheetId="5" r:id="rId1"/>
    <sheet name="swingweight by components" sheetId="7" r:id="rId2"/>
    <sheet name="lead tape calc" sheetId="6" r:id="rId3"/>
    <sheet name="swingweight table" sheetId="4" r:id="rId4"/>
  </sheets>
  <definedNames>
    <definedName name="_xlnm.Print_Titles" localSheetId="0">'swingweight assembled'!$1:$2</definedName>
    <definedName name="_xlnm.Print_Titles" localSheetId="1">'swingweight by components'!$1:$2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" i="7" l="1"/>
  <c r="AE5" i="7"/>
  <c r="AE6" i="7"/>
  <c r="AE7" i="7"/>
  <c r="AE8" i="7"/>
  <c r="AE9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E45" i="7"/>
  <c r="AE46" i="7"/>
  <c r="AE47" i="7"/>
  <c r="AE48" i="7"/>
  <c r="AE49" i="7"/>
  <c r="AE50" i="7"/>
  <c r="AE51" i="7"/>
  <c r="AE52" i="7"/>
  <c r="AE53" i="7"/>
  <c r="AE54" i="7"/>
  <c r="AE55" i="7"/>
  <c r="AE56" i="7"/>
  <c r="AE57" i="7"/>
  <c r="AE58" i="7"/>
  <c r="AE59" i="7"/>
  <c r="AE60" i="7"/>
  <c r="AE61" i="7"/>
  <c r="AE62" i="7"/>
  <c r="AE63" i="7"/>
  <c r="AE64" i="7"/>
  <c r="AE65" i="7"/>
  <c r="AE66" i="7"/>
  <c r="AE67" i="7"/>
  <c r="AE68" i="7"/>
  <c r="AE69" i="7"/>
  <c r="AE70" i="7"/>
  <c r="AE71" i="7"/>
  <c r="AE72" i="7"/>
  <c r="AE73" i="7"/>
  <c r="AE74" i="7"/>
  <c r="AE75" i="7"/>
  <c r="AE76" i="7"/>
  <c r="AE77" i="7"/>
  <c r="AE78" i="7"/>
  <c r="AE79" i="7"/>
  <c r="AE80" i="7"/>
  <c r="AE81" i="7"/>
  <c r="AE82" i="7"/>
  <c r="AE83" i="7"/>
  <c r="AE84" i="7"/>
  <c r="AE85" i="7"/>
  <c r="AE86" i="7"/>
  <c r="AE87" i="7"/>
  <c r="AE88" i="7"/>
  <c r="AE89" i="7"/>
  <c r="AE90" i="7"/>
  <c r="AE91" i="7"/>
  <c r="AE92" i="7"/>
  <c r="AE93" i="7"/>
  <c r="AE94" i="7"/>
  <c r="AE95" i="7"/>
  <c r="AE96" i="7"/>
  <c r="AE97" i="7"/>
  <c r="AE98" i="7"/>
  <c r="AE99" i="7"/>
  <c r="AE100" i="7"/>
  <c r="AE101" i="7"/>
  <c r="AE102" i="7"/>
  <c r="AE103" i="7"/>
  <c r="AE104" i="7"/>
  <c r="AE105" i="7"/>
  <c r="AE106" i="7"/>
  <c r="AE107" i="7"/>
  <c r="AE108" i="7"/>
  <c r="AE109" i="7"/>
  <c r="AE110" i="7"/>
  <c r="AE111" i="7"/>
  <c r="AE112" i="7"/>
  <c r="AE113" i="7"/>
  <c r="AE114" i="7"/>
  <c r="AE115" i="7"/>
  <c r="AE116" i="7"/>
  <c r="AE117" i="7"/>
  <c r="AE118" i="7"/>
  <c r="AE119" i="7"/>
  <c r="AE120" i="7"/>
  <c r="AE121" i="7"/>
  <c r="AE122" i="7"/>
  <c r="AE123" i="7"/>
  <c r="AE124" i="7"/>
  <c r="AE125" i="7"/>
  <c r="AE126" i="7"/>
  <c r="AE127" i="7"/>
  <c r="AE128" i="7"/>
  <c r="AE129" i="7"/>
  <c r="AE130" i="7"/>
  <c r="AE131" i="7"/>
  <c r="AE132" i="7"/>
  <c r="AE133" i="7"/>
  <c r="AE134" i="7"/>
  <c r="AE135" i="7"/>
  <c r="AE136" i="7"/>
  <c r="AE137" i="7"/>
  <c r="AE138" i="7"/>
  <c r="AE139" i="7"/>
  <c r="AE140" i="7"/>
  <c r="AE141" i="7"/>
  <c r="AE142" i="7"/>
  <c r="AE143" i="7"/>
  <c r="AE144" i="7"/>
  <c r="AE145" i="7"/>
  <c r="AE146" i="7"/>
  <c r="AE147" i="7"/>
  <c r="AE148" i="7"/>
  <c r="AE149" i="7"/>
  <c r="AE150" i="7"/>
  <c r="AE151" i="7"/>
  <c r="AE152" i="7"/>
  <c r="AE153" i="7"/>
  <c r="AE154" i="7"/>
  <c r="AE155" i="7"/>
  <c r="AE156" i="7"/>
  <c r="AE157" i="7"/>
  <c r="AE158" i="7"/>
  <c r="AE159" i="7"/>
  <c r="AE160" i="7"/>
  <c r="AE161" i="7"/>
  <c r="AE162" i="7"/>
  <c r="AE163" i="7"/>
  <c r="AE164" i="7"/>
  <c r="AE165" i="7"/>
  <c r="AE166" i="7"/>
  <c r="AE167" i="7"/>
  <c r="AE168" i="7"/>
  <c r="AE169" i="7"/>
  <c r="AE170" i="7"/>
  <c r="AE171" i="7"/>
  <c r="AE172" i="7"/>
  <c r="AE173" i="7"/>
  <c r="AE174" i="7"/>
  <c r="AE175" i="7"/>
  <c r="AE176" i="7"/>
  <c r="AE177" i="7"/>
  <c r="AE178" i="7"/>
  <c r="AE179" i="7"/>
  <c r="AE180" i="7"/>
  <c r="AE181" i="7"/>
  <c r="AE182" i="7"/>
  <c r="AE183" i="7"/>
  <c r="AE184" i="7"/>
  <c r="AE185" i="7"/>
  <c r="AE186" i="7"/>
  <c r="AE187" i="7"/>
  <c r="AE188" i="7"/>
  <c r="AE189" i="7"/>
  <c r="AE190" i="7"/>
  <c r="AE191" i="7"/>
  <c r="AE192" i="7"/>
  <c r="AE193" i="7"/>
  <c r="AE194" i="7"/>
  <c r="AE195" i="7"/>
  <c r="AE196" i="7"/>
  <c r="AE197" i="7"/>
  <c r="AE198" i="7"/>
  <c r="AE199" i="7"/>
  <c r="AE200" i="7"/>
  <c r="AE201" i="7"/>
  <c r="AE202" i="7"/>
  <c r="AE203" i="7"/>
  <c r="AE204" i="7"/>
  <c r="AE205" i="7"/>
  <c r="AE206" i="7"/>
  <c r="AE207" i="7"/>
  <c r="AE208" i="7"/>
  <c r="AE209" i="7"/>
  <c r="AE210" i="7"/>
  <c r="AE211" i="7"/>
  <c r="AE212" i="7"/>
  <c r="AE213" i="7"/>
  <c r="AE214" i="7"/>
  <c r="AE215" i="7"/>
  <c r="AE216" i="7"/>
  <c r="AE217" i="7"/>
  <c r="AE218" i="7"/>
  <c r="AE219" i="7"/>
  <c r="AE220" i="7"/>
  <c r="AE221" i="7"/>
  <c r="AE222" i="7"/>
  <c r="AE223" i="7"/>
  <c r="AE224" i="7"/>
  <c r="AE225" i="7"/>
  <c r="AE226" i="7"/>
  <c r="AE227" i="7"/>
  <c r="AE228" i="7"/>
  <c r="AE229" i="7"/>
  <c r="AE230" i="7"/>
  <c r="AE231" i="7"/>
  <c r="AE232" i="7"/>
  <c r="AE233" i="7"/>
  <c r="AE234" i="7"/>
  <c r="AE235" i="7"/>
  <c r="AE236" i="7"/>
  <c r="AE237" i="7"/>
  <c r="AE238" i="7"/>
  <c r="AE239" i="7"/>
  <c r="AE240" i="7"/>
  <c r="AE241" i="7"/>
  <c r="AE242" i="7"/>
  <c r="AE243" i="7"/>
  <c r="AE244" i="7"/>
  <c r="AE245" i="7"/>
  <c r="AE246" i="7"/>
  <c r="AE247" i="7"/>
  <c r="AE248" i="7"/>
  <c r="AE249" i="7"/>
  <c r="AE250" i="7"/>
  <c r="AE251" i="7"/>
  <c r="AE252" i="7"/>
  <c r="AE253" i="7"/>
  <c r="AE254" i="7"/>
  <c r="AE255" i="7"/>
  <c r="AE256" i="7"/>
  <c r="AE257" i="7"/>
  <c r="AE258" i="7"/>
  <c r="AE259" i="7"/>
  <c r="AE260" i="7"/>
  <c r="AE261" i="7"/>
  <c r="AE262" i="7"/>
  <c r="AE263" i="7"/>
  <c r="AE264" i="7"/>
  <c r="AE265" i="7"/>
  <c r="AE266" i="7"/>
  <c r="AE267" i="7"/>
  <c r="AE268" i="7"/>
  <c r="AE269" i="7"/>
  <c r="AE270" i="7"/>
  <c r="AE271" i="7"/>
  <c r="AE272" i="7"/>
  <c r="AE273" i="7"/>
  <c r="AE274" i="7"/>
  <c r="AE275" i="7"/>
  <c r="AE276" i="7"/>
  <c r="AE277" i="7"/>
  <c r="AE278" i="7"/>
  <c r="AE279" i="7"/>
  <c r="AE280" i="7"/>
  <c r="AE281" i="7"/>
  <c r="AE282" i="7"/>
  <c r="AE283" i="7"/>
  <c r="AE284" i="7"/>
  <c r="AE285" i="7"/>
  <c r="AE286" i="7"/>
  <c r="AE287" i="7"/>
  <c r="AE288" i="7"/>
  <c r="AE289" i="7"/>
  <c r="AE290" i="7"/>
  <c r="AE291" i="7"/>
  <c r="AE292" i="7"/>
  <c r="AE293" i="7"/>
  <c r="AE294" i="7"/>
  <c r="AE295" i="7"/>
  <c r="AE296" i="7"/>
  <c r="AE297" i="7"/>
  <c r="AE298" i="7"/>
  <c r="AE299" i="7"/>
  <c r="AE300" i="7"/>
  <c r="AE301" i="7"/>
  <c r="AE302" i="7"/>
  <c r="AE303" i="7"/>
  <c r="AE304" i="7"/>
  <c r="AE305" i="7"/>
  <c r="AE306" i="7"/>
  <c r="AE307" i="7"/>
  <c r="AE308" i="7"/>
  <c r="AE309" i="7"/>
  <c r="AE310" i="7"/>
  <c r="AE311" i="7"/>
  <c r="AE312" i="7"/>
  <c r="AE313" i="7"/>
  <c r="AE314" i="7"/>
  <c r="AE315" i="7"/>
  <c r="AE316" i="7"/>
  <c r="AE317" i="7"/>
  <c r="AE318" i="7"/>
  <c r="AE319" i="7"/>
  <c r="AE320" i="7"/>
  <c r="AE321" i="7"/>
  <c r="AE322" i="7"/>
  <c r="AE323" i="7"/>
  <c r="AE324" i="7"/>
  <c r="AE325" i="7"/>
  <c r="AE326" i="7"/>
  <c r="AE327" i="7"/>
  <c r="AE328" i="7"/>
  <c r="AE329" i="7"/>
  <c r="AE330" i="7"/>
  <c r="AE331" i="7"/>
  <c r="AE332" i="7"/>
  <c r="AE333" i="7"/>
  <c r="AE334" i="7"/>
  <c r="AE335" i="7"/>
  <c r="AE336" i="7"/>
  <c r="AE337" i="7"/>
  <c r="AE338" i="7"/>
  <c r="AE339" i="7"/>
  <c r="AE340" i="7"/>
  <c r="AE341" i="7"/>
  <c r="AE342" i="7"/>
  <c r="AE343" i="7"/>
  <c r="AE344" i="7"/>
  <c r="AE345" i="7"/>
  <c r="AE346" i="7"/>
  <c r="AE347" i="7"/>
  <c r="AE348" i="7"/>
  <c r="AE349" i="7"/>
  <c r="AE350" i="7"/>
  <c r="AE351" i="7"/>
  <c r="AE352" i="7"/>
  <c r="AE353" i="7"/>
  <c r="AE354" i="7"/>
  <c r="AE355" i="7"/>
  <c r="AE356" i="7"/>
  <c r="AE357" i="7"/>
  <c r="AE358" i="7"/>
  <c r="AE359" i="7"/>
  <c r="AE360" i="7"/>
  <c r="AE361" i="7"/>
  <c r="AE362" i="7"/>
  <c r="AE363" i="7"/>
  <c r="AE364" i="7"/>
  <c r="AE365" i="7"/>
  <c r="AE366" i="7"/>
  <c r="AE367" i="7"/>
  <c r="AE368" i="7"/>
  <c r="AE369" i="7"/>
  <c r="AE370" i="7"/>
  <c r="AE371" i="7"/>
  <c r="AE372" i="7"/>
  <c r="AE373" i="7"/>
  <c r="AE374" i="7"/>
  <c r="AE375" i="7"/>
  <c r="AE376" i="7"/>
  <c r="AE377" i="7"/>
  <c r="AE378" i="7"/>
  <c r="AE379" i="7"/>
  <c r="AE380" i="7"/>
  <c r="AE381" i="7"/>
  <c r="AE382" i="7"/>
  <c r="AE383" i="7"/>
  <c r="AE384" i="7"/>
  <c r="AE385" i="7"/>
  <c r="AE386" i="7"/>
  <c r="AE387" i="7"/>
  <c r="AE388" i="7"/>
  <c r="AE389" i="7"/>
  <c r="AE390" i="7"/>
  <c r="AE391" i="7"/>
  <c r="AE392" i="7"/>
  <c r="AE393" i="7"/>
  <c r="AE394" i="7"/>
  <c r="AE395" i="7"/>
  <c r="AE396" i="7"/>
  <c r="AE397" i="7"/>
  <c r="AE398" i="7"/>
  <c r="AE399" i="7"/>
  <c r="AE400" i="7"/>
  <c r="AE401" i="7"/>
  <c r="AE402" i="7"/>
  <c r="AE403" i="7"/>
  <c r="AE404" i="7"/>
  <c r="AE405" i="7"/>
  <c r="AE406" i="7"/>
  <c r="AE407" i="7"/>
  <c r="AE408" i="7"/>
  <c r="AE409" i="7"/>
  <c r="AE410" i="7"/>
  <c r="AE411" i="7"/>
  <c r="AE412" i="7"/>
  <c r="AE413" i="7"/>
  <c r="AE414" i="7"/>
  <c r="AE415" i="7"/>
  <c r="AE416" i="7"/>
  <c r="AE417" i="7"/>
  <c r="AE418" i="7"/>
  <c r="AE419" i="7"/>
  <c r="AE420" i="7"/>
  <c r="AE421" i="7"/>
  <c r="AE422" i="7"/>
  <c r="AE423" i="7"/>
  <c r="AE424" i="7"/>
  <c r="AE425" i="7"/>
  <c r="AE426" i="7"/>
  <c r="AE427" i="7"/>
  <c r="AE428" i="7"/>
  <c r="AE429" i="7"/>
  <c r="AE430" i="7"/>
  <c r="AE431" i="7"/>
  <c r="AE432" i="7"/>
  <c r="AE433" i="7"/>
  <c r="AE434" i="7"/>
  <c r="AE435" i="7"/>
  <c r="AE436" i="7"/>
  <c r="AE437" i="7"/>
  <c r="AE438" i="7"/>
  <c r="AE439" i="7"/>
  <c r="AE440" i="7"/>
  <c r="AE441" i="7"/>
  <c r="AE442" i="7"/>
  <c r="AE443" i="7"/>
  <c r="AE444" i="7"/>
  <c r="AE445" i="7"/>
  <c r="AE446" i="7"/>
  <c r="AE447" i="7"/>
  <c r="AE448" i="7"/>
  <c r="AE449" i="7"/>
  <c r="AE450" i="7"/>
  <c r="AE451" i="7"/>
  <c r="AE452" i="7"/>
  <c r="AE453" i="7"/>
  <c r="AE454" i="7"/>
  <c r="AE455" i="7"/>
  <c r="AE456" i="7"/>
  <c r="AE457" i="7"/>
  <c r="AE458" i="7"/>
  <c r="AE459" i="7"/>
  <c r="AE460" i="7"/>
  <c r="AE461" i="7"/>
  <c r="AE462" i="7"/>
  <c r="AE463" i="7"/>
  <c r="AE464" i="7"/>
  <c r="AE465" i="7"/>
  <c r="AE466" i="7"/>
  <c r="AE467" i="7"/>
  <c r="AE468" i="7"/>
  <c r="AE469" i="7"/>
  <c r="AE470" i="7"/>
  <c r="AE471" i="7"/>
  <c r="AE472" i="7"/>
  <c r="AE473" i="7"/>
  <c r="AE474" i="7"/>
  <c r="AE475" i="7"/>
  <c r="AE476" i="7"/>
  <c r="AE477" i="7"/>
  <c r="AE478" i="7"/>
  <c r="AE479" i="7"/>
  <c r="AE480" i="7"/>
  <c r="AE481" i="7"/>
  <c r="AE482" i="7"/>
  <c r="AE483" i="7"/>
  <c r="AE484" i="7"/>
  <c r="AE485" i="7"/>
  <c r="AE486" i="7"/>
  <c r="AE487" i="7"/>
  <c r="AE488" i="7"/>
  <c r="AE489" i="7"/>
  <c r="AE490" i="7"/>
  <c r="AE491" i="7"/>
  <c r="AE492" i="7"/>
  <c r="AE493" i="7"/>
  <c r="AE494" i="7"/>
  <c r="AE495" i="7"/>
  <c r="AE496" i="7"/>
  <c r="AE497" i="7"/>
  <c r="AE498" i="7"/>
  <c r="AE499" i="7"/>
  <c r="AE500" i="7"/>
  <c r="AE501" i="7"/>
  <c r="AE502" i="7"/>
  <c r="AE3" i="7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A1130" i="4"/>
  <c r="A1131" i="4"/>
  <c r="A1132" i="4"/>
  <c r="A1133" i="4"/>
  <c r="A1134" i="4"/>
  <c r="A1135" i="4"/>
  <c r="A1136" i="4"/>
  <c r="A1137" i="4"/>
  <c r="A1138" i="4"/>
  <c r="A1139" i="4"/>
  <c r="A1140" i="4"/>
  <c r="A1141" i="4"/>
  <c r="A1142" i="4"/>
  <c r="A1143" i="4"/>
  <c r="A1144" i="4"/>
  <c r="A1145" i="4"/>
  <c r="A1146" i="4"/>
  <c r="A1147" i="4"/>
  <c r="A1148" i="4"/>
  <c r="A1149" i="4"/>
  <c r="A1150" i="4"/>
  <c r="A1151" i="4"/>
  <c r="A1152" i="4"/>
  <c r="A1153" i="4"/>
  <c r="A1154" i="4"/>
  <c r="A1155" i="4"/>
  <c r="A1156" i="4"/>
  <c r="A1157" i="4"/>
  <c r="A1158" i="4"/>
  <c r="A1159" i="4"/>
  <c r="A1160" i="4"/>
  <c r="A1161" i="4"/>
  <c r="A1162" i="4"/>
  <c r="A1163" i="4"/>
  <c r="A1164" i="4"/>
  <c r="A1165" i="4"/>
  <c r="A1166" i="4"/>
  <c r="A1167" i="4"/>
  <c r="A1168" i="4"/>
  <c r="A1169" i="4"/>
  <c r="A1170" i="4"/>
  <c r="A1171" i="4"/>
  <c r="A1172" i="4"/>
  <c r="A1173" i="4"/>
  <c r="A1174" i="4"/>
  <c r="A1175" i="4"/>
  <c r="A1176" i="4"/>
  <c r="A1177" i="4"/>
  <c r="A1178" i="4"/>
  <c r="A1179" i="4"/>
  <c r="A1180" i="4"/>
  <c r="A1181" i="4"/>
  <c r="A1182" i="4"/>
  <c r="A1183" i="4"/>
  <c r="A1184" i="4"/>
  <c r="A1185" i="4"/>
  <c r="A1186" i="4"/>
  <c r="A1187" i="4"/>
  <c r="A1188" i="4"/>
  <c r="A1189" i="4"/>
  <c r="A1190" i="4"/>
  <c r="A1191" i="4"/>
  <c r="A1192" i="4"/>
  <c r="A1193" i="4"/>
  <c r="A1194" i="4"/>
  <c r="A1195" i="4"/>
  <c r="A1196" i="4"/>
  <c r="A1197" i="4"/>
  <c r="A1198" i="4"/>
  <c r="A1199" i="4"/>
  <c r="A1200" i="4"/>
  <c r="A1201" i="4"/>
  <c r="A1202" i="4"/>
  <c r="A1203" i="4"/>
  <c r="A1204" i="4"/>
  <c r="A1205" i="4"/>
  <c r="A1206" i="4"/>
  <c r="A1207" i="4"/>
  <c r="A1208" i="4"/>
  <c r="A1209" i="4"/>
  <c r="A1210" i="4"/>
  <c r="A1211" i="4"/>
  <c r="A1212" i="4"/>
  <c r="A1213" i="4"/>
  <c r="A1214" i="4"/>
  <c r="A1215" i="4"/>
  <c r="A1216" i="4"/>
  <c r="A1217" i="4"/>
  <c r="A1218" i="4"/>
  <c r="A1219" i="4"/>
  <c r="A1220" i="4"/>
  <c r="A1221" i="4"/>
  <c r="A1222" i="4"/>
  <c r="A1223" i="4"/>
  <c r="A1224" i="4"/>
  <c r="A1225" i="4"/>
  <c r="A1226" i="4"/>
  <c r="A1227" i="4"/>
  <c r="A1228" i="4"/>
  <c r="A1229" i="4"/>
  <c r="A1230" i="4"/>
  <c r="A1231" i="4"/>
  <c r="A1232" i="4"/>
  <c r="A1233" i="4"/>
  <c r="A1234" i="4"/>
  <c r="A1235" i="4"/>
  <c r="A1236" i="4"/>
  <c r="A1237" i="4"/>
  <c r="A1238" i="4"/>
  <c r="A1239" i="4"/>
  <c r="A1240" i="4"/>
  <c r="A1241" i="4"/>
  <c r="A1242" i="4"/>
  <c r="A1243" i="4"/>
  <c r="A1244" i="4"/>
  <c r="A1245" i="4"/>
  <c r="A1246" i="4"/>
  <c r="A1247" i="4"/>
  <c r="A1248" i="4"/>
  <c r="A1249" i="4"/>
  <c r="A1250" i="4"/>
  <c r="A1251" i="4"/>
  <c r="A1252" i="4"/>
  <c r="A1253" i="4"/>
  <c r="A1254" i="4"/>
  <c r="A1255" i="4"/>
  <c r="A1256" i="4"/>
  <c r="A1257" i="4"/>
  <c r="A1258" i="4"/>
  <c r="A1259" i="4"/>
  <c r="A1260" i="4"/>
  <c r="A1261" i="4"/>
  <c r="A1262" i="4"/>
  <c r="A1263" i="4"/>
  <c r="A1264" i="4"/>
  <c r="A1265" i="4"/>
  <c r="A1266" i="4"/>
  <c r="A1267" i="4"/>
  <c r="A1268" i="4"/>
  <c r="A1269" i="4"/>
  <c r="A1270" i="4"/>
  <c r="A1271" i="4"/>
  <c r="A1272" i="4"/>
  <c r="A1273" i="4"/>
  <c r="A1274" i="4"/>
  <c r="A1275" i="4"/>
  <c r="A1276" i="4"/>
  <c r="A1277" i="4"/>
  <c r="A1278" i="4"/>
  <c r="A1279" i="4"/>
  <c r="A1280" i="4"/>
  <c r="A1281" i="4"/>
  <c r="A1282" i="4"/>
  <c r="A1283" i="4"/>
  <c r="A1284" i="4"/>
  <c r="A1285" i="4"/>
  <c r="A1286" i="4"/>
  <c r="A1287" i="4"/>
  <c r="A1288" i="4"/>
  <c r="A1289" i="4"/>
  <c r="A1290" i="4"/>
  <c r="A1291" i="4"/>
  <c r="A1292" i="4"/>
  <c r="A1293" i="4"/>
  <c r="A1294" i="4"/>
  <c r="A1295" i="4"/>
  <c r="A1296" i="4"/>
  <c r="A1297" i="4"/>
  <c r="A1298" i="4"/>
  <c r="A1299" i="4"/>
  <c r="A1300" i="4"/>
  <c r="A1301" i="4"/>
  <c r="B3" i="7"/>
  <c r="B502" i="7"/>
  <c r="B501" i="7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AF500" i="7"/>
  <c r="B500" i="7"/>
  <c r="AF499" i="7"/>
  <c r="B497" i="7"/>
  <c r="B496" i="7"/>
  <c r="B494" i="7"/>
  <c r="B493" i="7"/>
  <c r="B491" i="7"/>
  <c r="AF488" i="7"/>
  <c r="AF486" i="7"/>
  <c r="B484" i="7"/>
  <c r="B483" i="7"/>
  <c r="B482" i="7"/>
  <c r="B480" i="7"/>
  <c r="B479" i="7"/>
  <c r="B478" i="7"/>
  <c r="B477" i="7"/>
  <c r="B475" i="7"/>
  <c r="B474" i="7"/>
  <c r="AF473" i="7"/>
  <c r="B472" i="7"/>
  <c r="AF471" i="7"/>
  <c r="AF470" i="7"/>
  <c r="B466" i="7"/>
  <c r="B465" i="7"/>
  <c r="B464" i="7"/>
  <c r="AF462" i="7"/>
  <c r="B461" i="7"/>
  <c r="AF460" i="7"/>
  <c r="B459" i="7"/>
  <c r="AF458" i="7"/>
  <c r="B456" i="7"/>
  <c r="B454" i="7"/>
  <c r="B452" i="7"/>
  <c r="AF450" i="7"/>
  <c r="B449" i="7"/>
  <c r="AF448" i="7"/>
  <c r="AF444" i="7"/>
  <c r="B442" i="7"/>
  <c r="B441" i="7"/>
  <c r="B440" i="7"/>
  <c r="AF439" i="7"/>
  <c r="B438" i="7"/>
  <c r="B437" i="7"/>
  <c r="B436" i="7"/>
  <c r="AF434" i="7"/>
  <c r="B432" i="7"/>
  <c r="AF430" i="7"/>
  <c r="B430" i="7"/>
  <c r="B429" i="7"/>
  <c r="B428" i="7"/>
  <c r="AF426" i="7"/>
  <c r="B423" i="7"/>
  <c r="AF422" i="7"/>
  <c r="B421" i="7"/>
  <c r="AF420" i="7"/>
  <c r="B419" i="7"/>
  <c r="B417" i="7"/>
  <c r="B416" i="7"/>
  <c r="AF415" i="7"/>
  <c r="AF414" i="7"/>
  <c r="B414" i="7"/>
  <c r="AF413" i="7"/>
  <c r="B411" i="7"/>
  <c r="B408" i="7"/>
  <c r="B406" i="7"/>
  <c r="AF404" i="7"/>
  <c r="B402" i="7"/>
  <c r="B401" i="7"/>
  <c r="B400" i="7"/>
  <c r="B399" i="7"/>
  <c r="B398" i="7"/>
  <c r="AF396" i="7"/>
  <c r="B395" i="7"/>
  <c r="B393" i="7"/>
  <c r="AF391" i="7"/>
  <c r="B389" i="7"/>
  <c r="B388" i="7"/>
  <c r="B387" i="7"/>
  <c r="B385" i="7"/>
  <c r="B383" i="7"/>
  <c r="B380" i="7"/>
  <c r="AF379" i="7"/>
  <c r="B377" i="7"/>
  <c r="AF376" i="7"/>
  <c r="B374" i="7"/>
  <c r="B372" i="7"/>
  <c r="B367" i="7"/>
  <c r="B366" i="7"/>
  <c r="B365" i="7"/>
  <c r="AF364" i="7"/>
  <c r="B363" i="7"/>
  <c r="B362" i="7"/>
  <c r="B358" i="7"/>
  <c r="B357" i="7"/>
  <c r="B356" i="7"/>
  <c r="AF355" i="7"/>
  <c r="AF352" i="7"/>
  <c r="B351" i="7"/>
  <c r="B349" i="7"/>
  <c r="B345" i="7"/>
  <c r="B344" i="7"/>
  <c r="B343" i="7"/>
  <c r="AF340" i="7"/>
  <c r="AF339" i="7"/>
  <c r="B338" i="7"/>
  <c r="B337" i="7"/>
  <c r="B334" i="7"/>
  <c r="B333" i="7"/>
  <c r="B332" i="7"/>
  <c r="AF331" i="7"/>
  <c r="AF329" i="7"/>
  <c r="AF328" i="7"/>
  <c r="B327" i="7"/>
  <c r="B326" i="7"/>
  <c r="B323" i="7"/>
  <c r="AF322" i="7"/>
  <c r="AF320" i="7"/>
  <c r="B320" i="7"/>
  <c r="B316" i="7"/>
  <c r="B314" i="7"/>
  <c r="B313" i="7"/>
  <c r="B312" i="7"/>
  <c r="AF310" i="7"/>
  <c r="B309" i="7"/>
  <c r="B308" i="7"/>
  <c r="AF307" i="7"/>
  <c r="AF306" i="7"/>
  <c r="B305" i="7"/>
  <c r="B302" i="7"/>
  <c r="B298" i="7"/>
  <c r="AF297" i="7"/>
  <c r="B297" i="7"/>
  <c r="B295" i="7"/>
  <c r="AF292" i="7"/>
  <c r="B291" i="7"/>
  <c r="B289" i="7"/>
  <c r="AF287" i="7"/>
  <c r="B285" i="7"/>
  <c r="AF282" i="7"/>
  <c r="AF281" i="7"/>
  <c r="B281" i="7"/>
  <c r="B280" i="7"/>
  <c r="B279" i="7"/>
  <c r="AF278" i="7"/>
  <c r="AF276" i="7"/>
  <c r="B272" i="7"/>
  <c r="B271" i="7"/>
  <c r="B270" i="7"/>
  <c r="AF269" i="7"/>
  <c r="B267" i="7"/>
  <c r="AF265" i="7"/>
  <c r="B264" i="7"/>
  <c r="B263" i="7"/>
  <c r="AF262" i="7"/>
  <c r="B261" i="7"/>
  <c r="B260" i="7"/>
  <c r="B257" i="7"/>
  <c r="B255" i="7"/>
  <c r="AF254" i="7"/>
  <c r="B253" i="7"/>
  <c r="B252" i="7"/>
  <c r="AF251" i="7"/>
  <c r="AF250" i="7"/>
  <c r="B249" i="7"/>
  <c r="B248" i="7"/>
  <c r="B247" i="7"/>
  <c r="B246" i="7"/>
  <c r="B244" i="7"/>
  <c r="AF243" i="7"/>
  <c r="B242" i="7"/>
  <c r="B241" i="7"/>
  <c r="B239" i="7"/>
  <c r="B238" i="7"/>
  <c r="AF237" i="7"/>
  <c r="B237" i="7"/>
  <c r="B236" i="7"/>
  <c r="AF234" i="7"/>
  <c r="B232" i="7"/>
  <c r="B231" i="7"/>
  <c r="AF230" i="7"/>
  <c r="B229" i="7"/>
  <c r="B228" i="7"/>
  <c r="B225" i="7"/>
  <c r="B224" i="7"/>
  <c r="B223" i="7"/>
  <c r="AF221" i="7"/>
  <c r="B220" i="7"/>
  <c r="AF219" i="7"/>
  <c r="AF218" i="7"/>
  <c r="B217" i="7"/>
  <c r="B215" i="7"/>
  <c r="B213" i="7"/>
  <c r="AF211" i="7"/>
  <c r="AF210" i="7"/>
  <c r="B209" i="7"/>
  <c r="B208" i="7"/>
  <c r="B207" i="7"/>
  <c r="B206" i="7"/>
  <c r="B205" i="7"/>
  <c r="B203" i="7"/>
  <c r="B202" i="7"/>
  <c r="B200" i="7"/>
  <c r="AF197" i="7"/>
  <c r="B196" i="7"/>
  <c r="B194" i="7"/>
  <c r="B192" i="7"/>
  <c r="B191" i="7"/>
  <c r="B190" i="7"/>
  <c r="AF189" i="7"/>
  <c r="AF188" i="7"/>
  <c r="AF187" i="7"/>
  <c r="AF185" i="7"/>
  <c r="B184" i="7"/>
  <c r="AF183" i="7"/>
  <c r="B182" i="7"/>
  <c r="B181" i="7"/>
  <c r="B180" i="7"/>
  <c r="B179" i="7"/>
  <c r="AF178" i="7"/>
  <c r="B177" i="7"/>
  <c r="B176" i="7"/>
  <c r="B175" i="7"/>
  <c r="AF174" i="7"/>
  <c r="B174" i="7"/>
  <c r="AF173" i="7"/>
  <c r="B172" i="7"/>
  <c r="AF171" i="7"/>
  <c r="AF170" i="7"/>
  <c r="AF169" i="7"/>
  <c r="B168" i="7"/>
  <c r="B167" i="7"/>
  <c r="AF166" i="7"/>
  <c r="AF165" i="7"/>
  <c r="AF162" i="7"/>
  <c r="B160" i="7"/>
  <c r="B159" i="7"/>
  <c r="B158" i="7"/>
  <c r="AF157" i="7"/>
  <c r="B155" i="7"/>
  <c r="AF154" i="7"/>
  <c r="B153" i="7"/>
  <c r="AF147" i="7"/>
  <c r="B144" i="7"/>
  <c r="AF143" i="7"/>
  <c r="B142" i="7"/>
  <c r="B141" i="7"/>
  <c r="B140" i="7"/>
  <c r="AF138" i="7"/>
  <c r="B136" i="7"/>
  <c r="B135" i="7"/>
  <c r="B134" i="7"/>
  <c r="AF133" i="7"/>
  <c r="AF132" i="7"/>
  <c r="B131" i="7"/>
  <c r="AF127" i="7"/>
  <c r="B126" i="7"/>
  <c r="B125" i="7"/>
  <c r="AF121" i="7"/>
  <c r="B120" i="7"/>
  <c r="B118" i="7"/>
  <c r="B117" i="7"/>
  <c r="AF115" i="7"/>
  <c r="AF114" i="7"/>
  <c r="B113" i="7"/>
  <c r="B112" i="7"/>
  <c r="B111" i="7"/>
  <c r="B110" i="7"/>
  <c r="B109" i="7"/>
  <c r="B108" i="7"/>
  <c r="B106" i="7"/>
  <c r="B105" i="7"/>
  <c r="AF104" i="7"/>
  <c r="B103" i="7"/>
  <c r="B101" i="7"/>
  <c r="B98" i="7"/>
  <c r="B95" i="7"/>
  <c r="B93" i="7"/>
  <c r="AF92" i="7"/>
  <c r="B90" i="7"/>
  <c r="B87" i="7"/>
  <c r="B86" i="7"/>
  <c r="B85" i="7"/>
  <c r="B84" i="7"/>
  <c r="B83" i="7"/>
  <c r="B82" i="7"/>
  <c r="AF80" i="7"/>
  <c r="B79" i="7"/>
  <c r="B78" i="7"/>
  <c r="B76" i="7"/>
  <c r="B75" i="7"/>
  <c r="B74" i="7"/>
  <c r="B73" i="7"/>
  <c r="B70" i="7"/>
  <c r="B68" i="7"/>
  <c r="B67" i="7"/>
  <c r="B64" i="7"/>
  <c r="B63" i="7"/>
  <c r="B62" i="7"/>
  <c r="B61" i="7"/>
  <c r="B60" i="7"/>
  <c r="B59" i="7"/>
  <c r="B58" i="7"/>
  <c r="B56" i="7"/>
  <c r="AF55" i="7"/>
  <c r="B54" i="7"/>
  <c r="B53" i="7"/>
  <c r="B51" i="7"/>
  <c r="B50" i="7"/>
  <c r="B49" i="7"/>
  <c r="AF48" i="7"/>
  <c r="AF46" i="7"/>
  <c r="B45" i="7"/>
  <c r="AF44" i="7"/>
  <c r="B42" i="7"/>
  <c r="B41" i="7"/>
  <c r="B38" i="7"/>
  <c r="B37" i="7"/>
  <c r="AF36" i="7"/>
  <c r="B34" i="7"/>
  <c r="B33" i="7"/>
  <c r="AF32" i="7"/>
  <c r="AF30" i="7"/>
  <c r="AF26" i="7"/>
  <c r="B25" i="7"/>
  <c r="B24" i="7"/>
  <c r="B22" i="7"/>
  <c r="AF20" i="7"/>
  <c r="B14" i="7"/>
  <c r="B13" i="7"/>
  <c r="B12" i="7"/>
  <c r="B10" i="7"/>
  <c r="B9" i="7"/>
  <c r="B8" i="7"/>
  <c r="B6" i="7"/>
  <c r="AH5" i="7"/>
  <c r="B5" i="7"/>
  <c r="B4" i="7"/>
  <c r="B26" i="7"/>
  <c r="B413" i="7"/>
  <c r="B133" i="7"/>
  <c r="B471" i="7"/>
  <c r="AF203" i="7"/>
  <c r="AF295" i="7"/>
  <c r="B462" i="7"/>
  <c r="B499" i="7"/>
  <c r="B306" i="7"/>
  <c r="B46" i="7"/>
  <c r="B322" i="7"/>
  <c r="B187" i="7"/>
  <c r="AF60" i="7"/>
  <c r="AF126" i="7"/>
  <c r="B173" i="7"/>
  <c r="B265" i="7"/>
  <c r="B448" i="7"/>
  <c r="AF272" i="7"/>
  <c r="AF267" i="7"/>
  <c r="B20" i="7"/>
  <c r="B460" i="7"/>
  <c r="AF472" i="7"/>
  <c r="B44" i="7"/>
  <c r="B121" i="7"/>
  <c r="B185" i="7"/>
  <c r="B278" i="7"/>
  <c r="B340" i="7"/>
  <c r="B450" i="7"/>
  <c r="AF125" i="7"/>
  <c r="B439" i="7"/>
  <c r="B444" i="7"/>
  <c r="AF343" i="7"/>
  <c r="AF377" i="7"/>
  <c r="B30" i="7"/>
  <c r="B36" i="7"/>
  <c r="B55" i="7"/>
  <c r="AF76" i="7"/>
  <c r="AF326" i="7"/>
  <c r="AF400" i="7"/>
  <c r="AF440" i="7"/>
  <c r="AF464" i="7"/>
  <c r="AF105" i="7"/>
  <c r="AF10" i="7"/>
  <c r="B80" i="7"/>
  <c r="B147" i="7"/>
  <c r="B165" i="7"/>
  <c r="B166" i="7"/>
  <c r="B171" i="7"/>
  <c r="B183" i="7"/>
  <c r="B189" i="7"/>
  <c r="B221" i="7"/>
  <c r="B339" i="7"/>
  <c r="B379" i="7"/>
  <c r="B426" i="7"/>
  <c r="AF428" i="7"/>
  <c r="B434" i="7"/>
  <c r="AF494" i="7"/>
  <c r="AF12" i="7"/>
  <c r="B48" i="7"/>
  <c r="B157" i="7"/>
  <c r="B276" i="7"/>
  <c r="B329" i="7"/>
  <c r="B29" i="7"/>
  <c r="B89" i="7"/>
  <c r="AF89" i="7"/>
  <c r="B16" i="7"/>
  <c r="AF16" i="7"/>
  <c r="B199" i="7"/>
  <c r="AF199" i="7"/>
  <c r="AF40" i="7"/>
  <c r="B40" i="7"/>
  <c r="B342" i="7"/>
  <c r="AF342" i="7"/>
  <c r="B420" i="7"/>
  <c r="AF446" i="7"/>
  <c r="B446" i="7"/>
  <c r="AF240" i="7"/>
  <c r="B240" i="7"/>
  <c r="B256" i="7"/>
  <c r="AF256" i="7"/>
  <c r="B293" i="7"/>
  <c r="AF293" i="7"/>
  <c r="B148" i="7"/>
  <c r="AF28" i="7"/>
  <c r="B28" i="7"/>
  <c r="B348" i="7"/>
  <c r="AF123" i="7"/>
  <c r="B193" i="7"/>
  <c r="AF193" i="7"/>
  <c r="B283" i="7"/>
  <c r="AF283" i="7"/>
  <c r="B18" i="7"/>
  <c r="AF18" i="7"/>
  <c r="AF335" i="7"/>
  <c r="B149" i="7"/>
  <c r="AF149" i="7"/>
  <c r="B201" i="7"/>
  <c r="AF201" i="7"/>
  <c r="AF490" i="7"/>
  <c r="B490" i="7"/>
  <c r="B69" i="7"/>
  <c r="AF69" i="7"/>
  <c r="AF427" i="7"/>
  <c r="B427" i="7"/>
  <c r="AF167" i="7"/>
  <c r="B288" i="7"/>
  <c r="AF288" i="7"/>
  <c r="B397" i="7"/>
  <c r="AF397" i="7"/>
  <c r="B57" i="7"/>
  <c r="AF57" i="7"/>
  <c r="B150" i="7"/>
  <c r="AF150" i="7"/>
  <c r="B245" i="7"/>
  <c r="AF245" i="7"/>
  <c r="B404" i="7"/>
  <c r="B492" i="7"/>
  <c r="AF492" i="7"/>
  <c r="AF134" i="7"/>
  <c r="AF270" i="7"/>
  <c r="AF302" i="7"/>
  <c r="AF365" i="7"/>
  <c r="AF479" i="7"/>
  <c r="AF14" i="7"/>
  <c r="B32" i="7"/>
  <c r="AF73" i="7"/>
  <c r="AF87" i="7"/>
  <c r="AF108" i="7"/>
  <c r="B115" i="7"/>
  <c r="AF131" i="7"/>
  <c r="AF135" i="7"/>
  <c r="B188" i="7"/>
  <c r="AF191" i="7"/>
  <c r="AF205" i="7"/>
  <c r="AF232" i="7"/>
  <c r="AF358" i="7"/>
  <c r="AF372" i="7"/>
  <c r="AF374" i="7"/>
  <c r="AF388" i="7"/>
  <c r="AF390" i="7"/>
  <c r="AF395" i="7"/>
  <c r="AF402" i="7"/>
  <c r="AF496" i="7"/>
  <c r="AF323" i="7"/>
  <c r="AF85" i="7"/>
  <c r="AF117" i="7"/>
  <c r="AF118" i="7"/>
  <c r="AF141" i="7"/>
  <c r="AF142" i="7"/>
  <c r="AF175" i="7"/>
  <c r="AF248" i="7"/>
  <c r="AF253" i="7"/>
  <c r="AF363" i="7"/>
  <c r="AF387" i="7"/>
  <c r="B422" i="7"/>
  <c r="AF441" i="7"/>
  <c r="AF442" i="7"/>
  <c r="AF466" i="7"/>
  <c r="AF474" i="7"/>
  <c r="AF475" i="7"/>
  <c r="AF177" i="7"/>
  <c r="AF389" i="7"/>
  <c r="AF480" i="7"/>
  <c r="AF129" i="7"/>
  <c r="AF140" i="7"/>
  <c r="AF298" i="7"/>
  <c r="AF356" i="7"/>
  <c r="B303" i="7"/>
  <c r="AF303" i="7"/>
  <c r="B116" i="7"/>
  <c r="AF116" i="7"/>
  <c r="AF137" i="7"/>
  <c r="AF96" i="7"/>
  <c r="B96" i="7"/>
  <c r="AF4" i="7"/>
  <c r="AF34" i="7"/>
  <c r="AF103" i="7"/>
  <c r="AF113" i="7"/>
  <c r="AF155" i="7"/>
  <c r="AF229" i="7"/>
  <c r="AF289" i="7"/>
  <c r="B347" i="7"/>
  <c r="AF347" i="7"/>
  <c r="AF463" i="7"/>
  <c r="B463" i="7"/>
  <c r="AF222" i="7"/>
  <c r="AF22" i="7"/>
  <c r="AF24" i="7"/>
  <c r="B195" i="7"/>
  <c r="AF195" i="7"/>
  <c r="AF476" i="7"/>
  <c r="B476" i="7"/>
  <c r="AF498" i="7"/>
  <c r="B498" i="7"/>
  <c r="AF6" i="7"/>
  <c r="AF8" i="7"/>
  <c r="AF38" i="7"/>
  <c r="AF42" i="7"/>
  <c r="AF78" i="7"/>
  <c r="AF101" i="7"/>
  <c r="AF110" i="7"/>
  <c r="AF111" i="7"/>
  <c r="AF158" i="7"/>
  <c r="AF159" i="7"/>
  <c r="AF208" i="7"/>
  <c r="AF279" i="7"/>
  <c r="AF286" i="7"/>
  <c r="B286" i="7"/>
  <c r="B451" i="7"/>
  <c r="AF451" i="7"/>
  <c r="AF139" i="7"/>
  <c r="AF145" i="7"/>
  <c r="AF151" i="7"/>
  <c r="B91" i="7"/>
  <c r="B119" i="7"/>
  <c r="B435" i="7"/>
  <c r="AF435" i="7"/>
  <c r="AF53" i="7"/>
  <c r="B156" i="7"/>
  <c r="AF156" i="7"/>
  <c r="B161" i="7"/>
  <c r="AF161" i="7"/>
  <c r="B17" i="7"/>
  <c r="AF94" i="7"/>
  <c r="B94" i="7"/>
  <c r="B99" i="7"/>
  <c r="B107" i="7"/>
  <c r="B123" i="7"/>
  <c r="B129" i="7"/>
  <c r="B132" i="7"/>
  <c r="B151" i="7"/>
  <c r="AF153" i="7"/>
  <c r="AF273" i="7"/>
  <c r="B273" i="7"/>
  <c r="B458" i="7"/>
  <c r="AF71" i="7"/>
  <c r="B71" i="7"/>
  <c r="B127" i="7"/>
  <c r="AF163" i="7"/>
  <c r="AF264" i="7"/>
  <c r="AF304" i="7"/>
  <c r="AF242" i="7"/>
  <c r="AF62" i="7"/>
  <c r="AF64" i="7"/>
  <c r="AF502" i="7"/>
  <c r="AF119" i="7"/>
  <c r="B21" i="7"/>
  <c r="B66" i="7"/>
  <c r="B92" i="7"/>
  <c r="B124" i="7"/>
  <c r="AF124" i="7"/>
  <c r="B137" i="7"/>
  <c r="B139" i="7"/>
  <c r="B143" i="7"/>
  <c r="B145" i="7"/>
  <c r="B163" i="7"/>
  <c r="B164" i="7"/>
  <c r="AF164" i="7"/>
  <c r="B197" i="7"/>
  <c r="B304" i="7"/>
  <c r="AF312" i="7"/>
  <c r="AF313" i="7"/>
  <c r="B319" i="7"/>
  <c r="AF319" i="7"/>
  <c r="AF459" i="7"/>
  <c r="B169" i="7"/>
  <c r="B214" i="7"/>
  <c r="B216" i="7"/>
  <c r="AF226" i="7"/>
  <c r="AF258" i="7"/>
  <c r="B258" i="7"/>
  <c r="B318" i="7"/>
  <c r="AF318" i="7"/>
  <c r="B346" i="7"/>
  <c r="AF346" i="7"/>
  <c r="AF456" i="7"/>
  <c r="AF317" i="7"/>
  <c r="B317" i="7"/>
  <c r="B352" i="7"/>
  <c r="B382" i="7"/>
  <c r="AF382" i="7"/>
  <c r="B431" i="7"/>
  <c r="AF431" i="7"/>
  <c r="B467" i="7"/>
  <c r="AF468" i="7"/>
  <c r="B468" i="7"/>
  <c r="AF180" i="7"/>
  <c r="AF182" i="7"/>
  <c r="AF214" i="7"/>
  <c r="AF224" i="7"/>
  <c r="B381" i="7"/>
  <c r="AF381" i="7"/>
  <c r="B396" i="7"/>
  <c r="AF454" i="7"/>
  <c r="B488" i="7"/>
  <c r="AF491" i="7"/>
  <c r="AF148" i="7"/>
  <c r="AF172" i="7"/>
  <c r="AF179" i="7"/>
  <c r="AF181" i="7"/>
  <c r="AF213" i="7"/>
  <c r="AF216" i="7"/>
  <c r="B230" i="7"/>
  <c r="B315" i="7"/>
  <c r="AF315" i="7"/>
  <c r="AF351" i="7"/>
  <c r="AF419" i="7"/>
  <c r="AF443" i="7"/>
  <c r="B443" i="7"/>
  <c r="AF467" i="7"/>
  <c r="B282" i="7"/>
  <c r="AF349" i="7"/>
  <c r="B433" i="7"/>
  <c r="AF433" i="7"/>
  <c r="B486" i="7"/>
  <c r="B487" i="7"/>
  <c r="B269" i="7"/>
  <c r="B364" i="7"/>
  <c r="B390" i="7"/>
  <c r="AF432" i="7"/>
  <c r="AF438" i="7"/>
  <c r="B250" i="7"/>
  <c r="B292" i="7"/>
  <c r="AF305" i="7"/>
  <c r="AF309" i="7"/>
  <c r="B341" i="7"/>
  <c r="AF348" i="7"/>
  <c r="B355" i="7"/>
  <c r="B376" i="7"/>
  <c r="AF393" i="7"/>
  <c r="AF406" i="7"/>
  <c r="AF452" i="7"/>
  <c r="B470" i="7"/>
  <c r="AF366" i="7"/>
  <c r="AF373" i="7"/>
  <c r="B373" i="7"/>
  <c r="AF411" i="7"/>
  <c r="AF436" i="7"/>
  <c r="AF478" i="7"/>
  <c r="AF482" i="7"/>
  <c r="AF483" i="7"/>
  <c r="AF484" i="7"/>
  <c r="AF497" i="7"/>
  <c r="B331" i="7"/>
  <c r="B335" i="7"/>
  <c r="AF332" i="7"/>
  <c r="AF338" i="7"/>
  <c r="AF416" i="7"/>
  <c r="AF421" i="7"/>
  <c r="AF423" i="7"/>
  <c r="AF449" i="7"/>
  <c r="B72" i="7"/>
  <c r="AF102" i="7"/>
  <c r="AF35" i="7"/>
  <c r="AF47" i="7"/>
  <c r="B88" i="7"/>
  <c r="B130" i="7"/>
  <c r="AF236" i="7"/>
  <c r="B268" i="7"/>
  <c r="AF268" i="7"/>
  <c r="B311" i="7"/>
  <c r="B370" i="7"/>
  <c r="AF370" i="7"/>
  <c r="AF200" i="7"/>
  <c r="AF5" i="7"/>
  <c r="AF54" i="7"/>
  <c r="B81" i="7"/>
  <c r="AF88" i="7"/>
  <c r="AF95" i="7"/>
  <c r="AF120" i="7"/>
  <c r="AF130" i="7"/>
  <c r="B146" i="7"/>
  <c r="AF184" i="7"/>
  <c r="AF190" i="7"/>
  <c r="AF225" i="7"/>
  <c r="B227" i="7"/>
  <c r="AF227" i="7"/>
  <c r="AF244" i="7"/>
  <c r="AF246" i="7"/>
  <c r="B275" i="7"/>
  <c r="B284" i="7"/>
  <c r="AF299" i="7"/>
  <c r="B299" i="7"/>
  <c r="AF311" i="7"/>
  <c r="AF445" i="7"/>
  <c r="B445" i="7"/>
  <c r="AF447" i="7"/>
  <c r="B447" i="7"/>
  <c r="AF52" i="7"/>
  <c r="AF100" i="7"/>
  <c r="AF152" i="7"/>
  <c r="AF212" i="7"/>
  <c r="B418" i="7"/>
  <c r="AF418" i="7"/>
  <c r="AF128" i="7"/>
  <c r="B154" i="7"/>
  <c r="AF7" i="7"/>
  <c r="AF15" i="7"/>
  <c r="AF39" i="7"/>
  <c r="AF198" i="7"/>
  <c r="B198" i="7"/>
  <c r="AF238" i="7"/>
  <c r="B65" i="7"/>
  <c r="AF353" i="7"/>
  <c r="B353" i="7"/>
  <c r="AF49" i="7"/>
  <c r="AF59" i="7"/>
  <c r="AF65" i="7"/>
  <c r="AF67" i="7"/>
  <c r="AF74" i="7"/>
  <c r="B97" i="7"/>
  <c r="B122" i="7"/>
  <c r="AF160" i="7"/>
  <c r="AF186" i="7"/>
  <c r="B186" i="7"/>
  <c r="AF204" i="7"/>
  <c r="B204" i="7"/>
  <c r="B254" i="7"/>
  <c r="AF274" i="7"/>
  <c r="B274" i="7"/>
  <c r="B325" i="7"/>
  <c r="AF325" i="7"/>
  <c r="AF424" i="7"/>
  <c r="B424" i="7"/>
  <c r="B425" i="7"/>
  <c r="AF425" i="7"/>
  <c r="AF233" i="7"/>
  <c r="B233" i="7"/>
  <c r="B235" i="7"/>
  <c r="AF394" i="7"/>
  <c r="B394" i="7"/>
  <c r="AF77" i="7"/>
  <c r="AF266" i="7"/>
  <c r="AF23" i="7"/>
  <c r="AF63" i="7"/>
  <c r="AF168" i="7"/>
  <c r="AF58" i="7"/>
  <c r="AF72" i="7"/>
  <c r="AF79" i="7"/>
  <c r="B170" i="7"/>
  <c r="AF9" i="7"/>
  <c r="B11" i="7"/>
  <c r="B15" i="7"/>
  <c r="AF21" i="7"/>
  <c r="B23" i="7"/>
  <c r="AF25" i="7"/>
  <c r="B27" i="7"/>
  <c r="AF33" i="7"/>
  <c r="B35" i="7"/>
  <c r="AF37" i="7"/>
  <c r="B39" i="7"/>
  <c r="AF45" i="7"/>
  <c r="AF50" i="7"/>
  <c r="B52" i="7"/>
  <c r="AF68" i="7"/>
  <c r="AF81" i="7"/>
  <c r="AF83" i="7"/>
  <c r="AF90" i="7"/>
  <c r="B100" i="7"/>
  <c r="AF136" i="7"/>
  <c r="AF146" i="7"/>
  <c r="B152" i="7"/>
  <c r="B162" i="7"/>
  <c r="AF275" i="7"/>
  <c r="AF284" i="7"/>
  <c r="B330" i="7"/>
  <c r="AF330" i="7"/>
  <c r="AF61" i="7"/>
  <c r="AF86" i="7"/>
  <c r="B114" i="7"/>
  <c r="B178" i="7"/>
  <c r="AF417" i="7"/>
  <c r="AF11" i="7"/>
  <c r="AF19" i="7"/>
  <c r="AF27" i="7"/>
  <c r="AF31" i="7"/>
  <c r="AF43" i="7"/>
  <c r="AF93" i="7"/>
  <c r="AF235" i="7"/>
  <c r="B243" i="7"/>
  <c r="B104" i="7"/>
  <c r="AF109" i="7"/>
  <c r="AF144" i="7"/>
  <c r="B354" i="7"/>
  <c r="AF354" i="7"/>
  <c r="B7" i="7"/>
  <c r="AF13" i="7"/>
  <c r="AF17" i="7"/>
  <c r="B19" i="7"/>
  <c r="AF29" i="7"/>
  <c r="B31" i="7"/>
  <c r="AF41" i="7"/>
  <c r="B43" i="7"/>
  <c r="B47" i="7"/>
  <c r="AF3" i="7"/>
  <c r="AF51" i="7"/>
  <c r="AF56" i="7"/>
  <c r="AF70" i="7"/>
  <c r="B77" i="7"/>
  <c r="AF84" i="7"/>
  <c r="AF97" i="7"/>
  <c r="AF99" i="7"/>
  <c r="B102" i="7"/>
  <c r="AF106" i="7"/>
  <c r="AF112" i="7"/>
  <c r="AF122" i="7"/>
  <c r="B128" i="7"/>
  <c r="B138" i="7"/>
  <c r="AF176" i="7"/>
  <c r="AF194" i="7"/>
  <c r="AF206" i="7"/>
  <c r="B212" i="7"/>
  <c r="AF252" i="7"/>
  <c r="B259" i="7"/>
  <c r="AF259" i="7"/>
  <c r="B266" i="7"/>
  <c r="AF344" i="7"/>
  <c r="AF345" i="7"/>
  <c r="AF378" i="7"/>
  <c r="B378" i="7"/>
  <c r="AF294" i="7"/>
  <c r="B294" i="7"/>
  <c r="B321" i="7"/>
  <c r="AF321" i="7"/>
  <c r="AF403" i="7"/>
  <c r="B403" i="7"/>
  <c r="AF485" i="7"/>
  <c r="B485" i="7"/>
  <c r="AF196" i="7"/>
  <c r="AF217" i="7"/>
  <c r="B219" i="7"/>
  <c r="AF228" i="7"/>
  <c r="B262" i="7"/>
  <c r="B296" i="7"/>
  <c r="AF296" i="7"/>
  <c r="B361" i="7"/>
  <c r="AF361" i="7"/>
  <c r="B375" i="7"/>
  <c r="AF375" i="7"/>
  <c r="B405" i="7"/>
  <c r="AF405" i="7"/>
  <c r="AF469" i="7"/>
  <c r="B469" i="7"/>
  <c r="B290" i="7"/>
  <c r="AF290" i="7"/>
  <c r="AF333" i="7"/>
  <c r="B359" i="7"/>
  <c r="AF359" i="7"/>
  <c r="AF66" i="7"/>
  <c r="AF75" i="7"/>
  <c r="AF82" i="7"/>
  <c r="AF91" i="7"/>
  <c r="AF98" i="7"/>
  <c r="AF107" i="7"/>
  <c r="AF202" i="7"/>
  <c r="B222" i="7"/>
  <c r="AF249" i="7"/>
  <c r="AF260" i="7"/>
  <c r="AF263" i="7"/>
  <c r="AF271" i="7"/>
  <c r="B307" i="7"/>
  <c r="AF316" i="7"/>
  <c r="AF324" i="7"/>
  <c r="B324" i="7"/>
  <c r="AF360" i="7"/>
  <c r="B360" i="7"/>
  <c r="AF383" i="7"/>
  <c r="B407" i="7"/>
  <c r="AF407" i="7"/>
  <c r="AF257" i="7"/>
  <c r="AF280" i="7"/>
  <c r="AF192" i="7"/>
  <c r="AF209" i="7"/>
  <c r="B211" i="7"/>
  <c r="AF220" i="7"/>
  <c r="AF241" i="7"/>
  <c r="B251" i="7"/>
  <c r="B328" i="7"/>
  <c r="AF465" i="7"/>
  <c r="B210" i="7"/>
  <c r="B218" i="7"/>
  <c r="B226" i="7"/>
  <c r="B234" i="7"/>
  <c r="B300" i="7"/>
  <c r="AF300" i="7"/>
  <c r="AF308" i="7"/>
  <c r="AF334" i="7"/>
  <c r="B336" i="7"/>
  <c r="AF336" i="7"/>
  <c r="AF367" i="7"/>
  <c r="B368" i="7"/>
  <c r="AF368" i="7"/>
  <c r="AF369" i="7"/>
  <c r="B369" i="7"/>
  <c r="B371" i="7"/>
  <c r="B384" i="7"/>
  <c r="AF384" i="7"/>
  <c r="B386" i="7"/>
  <c r="B409" i="7"/>
  <c r="AF409" i="7"/>
  <c r="AF410" i="7"/>
  <c r="B410" i="7"/>
  <c r="AF461" i="7"/>
  <c r="AF285" i="7"/>
  <c r="AF301" i="7"/>
  <c r="B301" i="7"/>
  <c r="AF362" i="7"/>
  <c r="AF385" i="7"/>
  <c r="AF392" i="7"/>
  <c r="B392" i="7"/>
  <c r="AF408" i="7"/>
  <c r="B412" i="7"/>
  <c r="AF455" i="7"/>
  <c r="B455" i="7"/>
  <c r="B457" i="7"/>
  <c r="B489" i="7"/>
  <c r="AF489" i="7"/>
  <c r="B277" i="7"/>
  <c r="AF277" i="7"/>
  <c r="B287" i="7"/>
  <c r="AF291" i="7"/>
  <c r="B310" i="7"/>
  <c r="AF314" i="7"/>
  <c r="AF341" i="7"/>
  <c r="AF371" i="7"/>
  <c r="AF380" i="7"/>
  <c r="AF386" i="7"/>
  <c r="AF398" i="7"/>
  <c r="B495" i="7"/>
  <c r="AF495" i="7"/>
  <c r="AF207" i="7"/>
  <c r="AF215" i="7"/>
  <c r="AF223" i="7"/>
  <c r="AF231" i="7"/>
  <c r="AF239" i="7"/>
  <c r="AF247" i="7"/>
  <c r="AF255" i="7"/>
  <c r="AF261" i="7"/>
  <c r="AF327" i="7"/>
  <c r="AF337" i="7"/>
  <c r="AF350" i="7"/>
  <c r="B350" i="7"/>
  <c r="AF357" i="7"/>
  <c r="AF399" i="7"/>
  <c r="AF412" i="7"/>
  <c r="AF457" i="7"/>
  <c r="B391" i="7"/>
  <c r="B481" i="7"/>
  <c r="AF481" i="7"/>
  <c r="B415" i="7"/>
  <c r="AF453" i="7"/>
  <c r="B453" i="7"/>
  <c r="AF477" i="7"/>
  <c r="AF401" i="7"/>
  <c r="B473" i="7"/>
  <c r="AF487" i="7"/>
  <c r="AF429" i="7"/>
  <c r="AF493" i="7"/>
  <c r="AF437" i="7"/>
  <c r="AF501" i="7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324" i="5"/>
  <c r="O325" i="5"/>
  <c r="O326" i="5"/>
  <c r="O327" i="5"/>
  <c r="O328" i="5"/>
  <c r="O329" i="5"/>
  <c r="O330" i="5"/>
  <c r="O331" i="5"/>
  <c r="O332" i="5"/>
  <c r="O333" i="5"/>
  <c r="O334" i="5"/>
  <c r="O335" i="5"/>
  <c r="O336" i="5"/>
  <c r="O337" i="5"/>
  <c r="O338" i="5"/>
  <c r="O339" i="5"/>
  <c r="O340" i="5"/>
  <c r="O341" i="5"/>
  <c r="O342" i="5"/>
  <c r="O343" i="5"/>
  <c r="O344" i="5"/>
  <c r="O345" i="5"/>
  <c r="O346" i="5"/>
  <c r="O347" i="5"/>
  <c r="O348" i="5"/>
  <c r="O349" i="5"/>
  <c r="O350" i="5"/>
  <c r="O351" i="5"/>
  <c r="O352" i="5"/>
  <c r="O353" i="5"/>
  <c r="O354" i="5"/>
  <c r="O355" i="5"/>
  <c r="O356" i="5"/>
  <c r="O357" i="5"/>
  <c r="O358" i="5"/>
  <c r="O359" i="5"/>
  <c r="O360" i="5"/>
  <c r="O361" i="5"/>
  <c r="O362" i="5"/>
  <c r="O363" i="5"/>
  <c r="O364" i="5"/>
  <c r="O365" i="5"/>
  <c r="O366" i="5"/>
  <c r="O367" i="5"/>
  <c r="O368" i="5"/>
  <c r="O369" i="5"/>
  <c r="O370" i="5"/>
  <c r="O371" i="5"/>
  <c r="O372" i="5"/>
  <c r="O373" i="5"/>
  <c r="O374" i="5"/>
  <c r="O375" i="5"/>
  <c r="O376" i="5"/>
  <c r="O377" i="5"/>
  <c r="O378" i="5"/>
  <c r="O379" i="5"/>
  <c r="O380" i="5"/>
  <c r="O381" i="5"/>
  <c r="O382" i="5"/>
  <c r="O383" i="5"/>
  <c r="O384" i="5"/>
  <c r="O385" i="5"/>
  <c r="O386" i="5"/>
  <c r="O387" i="5"/>
  <c r="O388" i="5"/>
  <c r="O389" i="5"/>
  <c r="O390" i="5"/>
  <c r="O391" i="5"/>
  <c r="O392" i="5"/>
  <c r="O393" i="5"/>
  <c r="O394" i="5"/>
  <c r="O395" i="5"/>
  <c r="O396" i="5"/>
  <c r="O397" i="5"/>
  <c r="O398" i="5"/>
  <c r="O399" i="5"/>
  <c r="O400" i="5"/>
  <c r="O401" i="5"/>
  <c r="O402" i="5"/>
  <c r="O403" i="5"/>
  <c r="O404" i="5"/>
  <c r="O405" i="5"/>
  <c r="O406" i="5"/>
  <c r="O407" i="5"/>
  <c r="O408" i="5"/>
  <c r="O409" i="5"/>
  <c r="O410" i="5"/>
  <c r="O411" i="5"/>
  <c r="O412" i="5"/>
  <c r="O413" i="5"/>
  <c r="O414" i="5"/>
  <c r="O415" i="5"/>
  <c r="O416" i="5"/>
  <c r="O417" i="5"/>
  <c r="O418" i="5"/>
  <c r="O419" i="5"/>
  <c r="O420" i="5"/>
  <c r="O421" i="5"/>
  <c r="O422" i="5"/>
  <c r="O423" i="5"/>
  <c r="O424" i="5"/>
  <c r="O425" i="5"/>
  <c r="O426" i="5"/>
  <c r="O427" i="5"/>
  <c r="O428" i="5"/>
  <c r="O429" i="5"/>
  <c r="O430" i="5"/>
  <c r="O431" i="5"/>
  <c r="O432" i="5"/>
  <c r="O433" i="5"/>
  <c r="O434" i="5"/>
  <c r="O435" i="5"/>
  <c r="O436" i="5"/>
  <c r="O437" i="5"/>
  <c r="O438" i="5"/>
  <c r="O439" i="5"/>
  <c r="O440" i="5"/>
  <c r="O441" i="5"/>
  <c r="O442" i="5"/>
  <c r="O443" i="5"/>
  <c r="O444" i="5"/>
  <c r="O445" i="5"/>
  <c r="O446" i="5"/>
  <c r="O447" i="5"/>
  <c r="O448" i="5"/>
  <c r="O449" i="5"/>
  <c r="O450" i="5"/>
  <c r="O451" i="5"/>
  <c r="O452" i="5"/>
  <c r="O453" i="5"/>
  <c r="O454" i="5"/>
  <c r="O455" i="5"/>
  <c r="O456" i="5"/>
  <c r="O457" i="5"/>
  <c r="O458" i="5"/>
  <c r="O459" i="5"/>
  <c r="O460" i="5"/>
  <c r="O461" i="5"/>
  <c r="O462" i="5"/>
  <c r="O463" i="5"/>
  <c r="O464" i="5"/>
  <c r="O465" i="5"/>
  <c r="O466" i="5"/>
  <c r="O467" i="5"/>
  <c r="O468" i="5"/>
  <c r="O469" i="5"/>
  <c r="O470" i="5"/>
  <c r="O471" i="5"/>
  <c r="O472" i="5"/>
  <c r="O473" i="5"/>
  <c r="O474" i="5"/>
  <c r="O475" i="5"/>
  <c r="O476" i="5"/>
  <c r="O477" i="5"/>
  <c r="O478" i="5"/>
  <c r="O479" i="5"/>
  <c r="O480" i="5"/>
  <c r="O481" i="5"/>
  <c r="O482" i="5"/>
  <c r="O483" i="5"/>
  <c r="O484" i="5"/>
  <c r="O485" i="5"/>
  <c r="O486" i="5"/>
  <c r="O487" i="5"/>
  <c r="O488" i="5"/>
  <c r="O489" i="5"/>
  <c r="O490" i="5"/>
  <c r="O491" i="5"/>
  <c r="O492" i="5"/>
  <c r="O493" i="5"/>
  <c r="O494" i="5"/>
  <c r="O495" i="5"/>
  <c r="O496" i="5"/>
  <c r="O497" i="5"/>
  <c r="O498" i="5"/>
  <c r="O499" i="5"/>
  <c r="O500" i="5"/>
  <c r="O501" i="5"/>
  <c r="O502" i="5"/>
  <c r="K4" i="5"/>
  <c r="L4" i="5"/>
  <c r="K5" i="5"/>
  <c r="L5" i="5"/>
  <c r="K6" i="5"/>
  <c r="L6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50" i="5"/>
  <c r="L50" i="5"/>
  <c r="K51" i="5"/>
  <c r="L51" i="5"/>
  <c r="K52" i="5"/>
  <c r="L52" i="5"/>
  <c r="K53" i="5"/>
  <c r="L53" i="5"/>
  <c r="K54" i="5"/>
  <c r="L54" i="5"/>
  <c r="K55" i="5"/>
  <c r="L55" i="5"/>
  <c r="K56" i="5"/>
  <c r="L56" i="5"/>
  <c r="K57" i="5"/>
  <c r="L57" i="5"/>
  <c r="K58" i="5"/>
  <c r="L58" i="5"/>
  <c r="K59" i="5"/>
  <c r="L59" i="5"/>
  <c r="K60" i="5"/>
  <c r="L60" i="5"/>
  <c r="K61" i="5"/>
  <c r="L61" i="5"/>
  <c r="K62" i="5"/>
  <c r="L62" i="5"/>
  <c r="K63" i="5"/>
  <c r="L63" i="5"/>
  <c r="K64" i="5"/>
  <c r="L64" i="5"/>
  <c r="K65" i="5"/>
  <c r="L65" i="5"/>
  <c r="K66" i="5"/>
  <c r="L66" i="5"/>
  <c r="K67" i="5"/>
  <c r="L67" i="5"/>
  <c r="K68" i="5"/>
  <c r="L68" i="5"/>
  <c r="K69" i="5"/>
  <c r="L69" i="5"/>
  <c r="K70" i="5"/>
  <c r="L70" i="5"/>
  <c r="K71" i="5"/>
  <c r="L71" i="5"/>
  <c r="K72" i="5"/>
  <c r="L72" i="5"/>
  <c r="K73" i="5"/>
  <c r="L73" i="5"/>
  <c r="K74" i="5"/>
  <c r="L74" i="5"/>
  <c r="K75" i="5"/>
  <c r="L75" i="5"/>
  <c r="K76" i="5"/>
  <c r="L76" i="5"/>
  <c r="K77" i="5"/>
  <c r="L77" i="5"/>
  <c r="K78" i="5"/>
  <c r="L78" i="5"/>
  <c r="K79" i="5"/>
  <c r="L79" i="5"/>
  <c r="K80" i="5"/>
  <c r="L80" i="5"/>
  <c r="K81" i="5"/>
  <c r="L81" i="5"/>
  <c r="K82" i="5"/>
  <c r="L82" i="5"/>
  <c r="K83" i="5"/>
  <c r="L83" i="5"/>
  <c r="K84" i="5"/>
  <c r="L84" i="5"/>
  <c r="K85" i="5"/>
  <c r="L85" i="5"/>
  <c r="K86" i="5"/>
  <c r="L86" i="5"/>
  <c r="K87" i="5"/>
  <c r="L87" i="5"/>
  <c r="K88" i="5"/>
  <c r="L88" i="5"/>
  <c r="K89" i="5"/>
  <c r="L89" i="5"/>
  <c r="K90" i="5"/>
  <c r="L90" i="5"/>
  <c r="K91" i="5"/>
  <c r="L91" i="5"/>
  <c r="K92" i="5"/>
  <c r="L92" i="5"/>
  <c r="K93" i="5"/>
  <c r="L93" i="5"/>
  <c r="K94" i="5"/>
  <c r="L94" i="5"/>
  <c r="K95" i="5"/>
  <c r="L95" i="5"/>
  <c r="K96" i="5"/>
  <c r="L96" i="5"/>
  <c r="K97" i="5"/>
  <c r="L97" i="5"/>
  <c r="K98" i="5"/>
  <c r="L98" i="5"/>
  <c r="K99" i="5"/>
  <c r="L99" i="5"/>
  <c r="K100" i="5"/>
  <c r="L100" i="5"/>
  <c r="K101" i="5"/>
  <c r="L101" i="5"/>
  <c r="K102" i="5"/>
  <c r="L102" i="5"/>
  <c r="K103" i="5"/>
  <c r="L103" i="5"/>
  <c r="K104" i="5"/>
  <c r="L104" i="5"/>
  <c r="K105" i="5"/>
  <c r="L105" i="5"/>
  <c r="K106" i="5"/>
  <c r="L106" i="5"/>
  <c r="K107" i="5"/>
  <c r="L107" i="5"/>
  <c r="K108" i="5"/>
  <c r="L108" i="5"/>
  <c r="K109" i="5"/>
  <c r="L109" i="5"/>
  <c r="K110" i="5"/>
  <c r="L110" i="5"/>
  <c r="K111" i="5"/>
  <c r="L111" i="5"/>
  <c r="K112" i="5"/>
  <c r="L112" i="5"/>
  <c r="K113" i="5"/>
  <c r="L113" i="5"/>
  <c r="K114" i="5"/>
  <c r="L114" i="5"/>
  <c r="K115" i="5"/>
  <c r="L115" i="5"/>
  <c r="K116" i="5"/>
  <c r="L116" i="5"/>
  <c r="K117" i="5"/>
  <c r="L117" i="5"/>
  <c r="K118" i="5"/>
  <c r="L118" i="5"/>
  <c r="K119" i="5"/>
  <c r="L119" i="5"/>
  <c r="K120" i="5"/>
  <c r="L120" i="5"/>
  <c r="K121" i="5"/>
  <c r="L121" i="5"/>
  <c r="K122" i="5"/>
  <c r="L122" i="5"/>
  <c r="K123" i="5"/>
  <c r="L123" i="5"/>
  <c r="K124" i="5"/>
  <c r="L124" i="5"/>
  <c r="K125" i="5"/>
  <c r="L125" i="5"/>
  <c r="K126" i="5"/>
  <c r="L126" i="5"/>
  <c r="K127" i="5"/>
  <c r="L127" i="5"/>
  <c r="K128" i="5"/>
  <c r="L128" i="5"/>
  <c r="K129" i="5"/>
  <c r="L129" i="5"/>
  <c r="K130" i="5"/>
  <c r="L130" i="5"/>
  <c r="K131" i="5"/>
  <c r="L131" i="5"/>
  <c r="K132" i="5"/>
  <c r="L132" i="5"/>
  <c r="K133" i="5"/>
  <c r="L133" i="5"/>
  <c r="K134" i="5"/>
  <c r="L134" i="5"/>
  <c r="K135" i="5"/>
  <c r="L135" i="5"/>
  <c r="K136" i="5"/>
  <c r="L136" i="5"/>
  <c r="K137" i="5"/>
  <c r="L137" i="5"/>
  <c r="K138" i="5"/>
  <c r="L138" i="5"/>
  <c r="K139" i="5"/>
  <c r="L139" i="5"/>
  <c r="K140" i="5"/>
  <c r="L140" i="5"/>
  <c r="K141" i="5"/>
  <c r="L141" i="5"/>
  <c r="K142" i="5"/>
  <c r="L142" i="5"/>
  <c r="K143" i="5"/>
  <c r="L143" i="5"/>
  <c r="K144" i="5"/>
  <c r="L144" i="5"/>
  <c r="K145" i="5"/>
  <c r="L145" i="5"/>
  <c r="K146" i="5"/>
  <c r="L146" i="5"/>
  <c r="K147" i="5"/>
  <c r="L147" i="5"/>
  <c r="K148" i="5"/>
  <c r="L148" i="5"/>
  <c r="K149" i="5"/>
  <c r="L149" i="5"/>
  <c r="K150" i="5"/>
  <c r="L150" i="5"/>
  <c r="K151" i="5"/>
  <c r="L151" i="5"/>
  <c r="K152" i="5"/>
  <c r="L152" i="5"/>
  <c r="K153" i="5"/>
  <c r="L153" i="5"/>
  <c r="K154" i="5"/>
  <c r="L154" i="5"/>
  <c r="K155" i="5"/>
  <c r="L155" i="5"/>
  <c r="K156" i="5"/>
  <c r="L156" i="5"/>
  <c r="K157" i="5"/>
  <c r="L157" i="5"/>
  <c r="K158" i="5"/>
  <c r="L158" i="5"/>
  <c r="K159" i="5"/>
  <c r="L159" i="5"/>
  <c r="K160" i="5"/>
  <c r="L160" i="5"/>
  <c r="K161" i="5"/>
  <c r="L161" i="5"/>
  <c r="K162" i="5"/>
  <c r="L162" i="5"/>
  <c r="K163" i="5"/>
  <c r="L163" i="5"/>
  <c r="K164" i="5"/>
  <c r="L164" i="5"/>
  <c r="K165" i="5"/>
  <c r="L165" i="5"/>
  <c r="K166" i="5"/>
  <c r="L166" i="5"/>
  <c r="K167" i="5"/>
  <c r="L167" i="5"/>
  <c r="K168" i="5"/>
  <c r="L168" i="5"/>
  <c r="K169" i="5"/>
  <c r="L169" i="5"/>
  <c r="K170" i="5"/>
  <c r="L170" i="5"/>
  <c r="K171" i="5"/>
  <c r="L171" i="5"/>
  <c r="K172" i="5"/>
  <c r="L172" i="5"/>
  <c r="K173" i="5"/>
  <c r="L173" i="5"/>
  <c r="K174" i="5"/>
  <c r="L174" i="5"/>
  <c r="K175" i="5"/>
  <c r="L175" i="5"/>
  <c r="K176" i="5"/>
  <c r="L176" i="5"/>
  <c r="K177" i="5"/>
  <c r="L177" i="5"/>
  <c r="K178" i="5"/>
  <c r="L178" i="5"/>
  <c r="K179" i="5"/>
  <c r="L179" i="5"/>
  <c r="K180" i="5"/>
  <c r="L180" i="5"/>
  <c r="K181" i="5"/>
  <c r="L181" i="5"/>
  <c r="K182" i="5"/>
  <c r="L182" i="5"/>
  <c r="K183" i="5"/>
  <c r="L183" i="5"/>
  <c r="K184" i="5"/>
  <c r="L184" i="5"/>
  <c r="K185" i="5"/>
  <c r="L185" i="5"/>
  <c r="K186" i="5"/>
  <c r="L186" i="5"/>
  <c r="K187" i="5"/>
  <c r="L187" i="5"/>
  <c r="K188" i="5"/>
  <c r="L188" i="5"/>
  <c r="K189" i="5"/>
  <c r="L189" i="5"/>
  <c r="K190" i="5"/>
  <c r="L190" i="5"/>
  <c r="K191" i="5"/>
  <c r="L191" i="5"/>
  <c r="K192" i="5"/>
  <c r="L192" i="5"/>
  <c r="K193" i="5"/>
  <c r="L193" i="5"/>
  <c r="K194" i="5"/>
  <c r="L194" i="5"/>
  <c r="K195" i="5"/>
  <c r="L195" i="5"/>
  <c r="K196" i="5"/>
  <c r="L196" i="5"/>
  <c r="K197" i="5"/>
  <c r="L197" i="5"/>
  <c r="K198" i="5"/>
  <c r="L198" i="5"/>
  <c r="K199" i="5"/>
  <c r="L199" i="5"/>
  <c r="K200" i="5"/>
  <c r="L200" i="5"/>
  <c r="K201" i="5"/>
  <c r="L201" i="5"/>
  <c r="K202" i="5"/>
  <c r="L202" i="5"/>
  <c r="K203" i="5"/>
  <c r="L203" i="5"/>
  <c r="K204" i="5"/>
  <c r="L204" i="5"/>
  <c r="K205" i="5"/>
  <c r="L205" i="5"/>
  <c r="K206" i="5"/>
  <c r="L206" i="5"/>
  <c r="K207" i="5"/>
  <c r="L207" i="5"/>
  <c r="K208" i="5"/>
  <c r="L208" i="5"/>
  <c r="K209" i="5"/>
  <c r="L209" i="5"/>
  <c r="K210" i="5"/>
  <c r="L210" i="5"/>
  <c r="K211" i="5"/>
  <c r="L211" i="5"/>
  <c r="K212" i="5"/>
  <c r="L212" i="5"/>
  <c r="K213" i="5"/>
  <c r="L213" i="5"/>
  <c r="K214" i="5"/>
  <c r="L214" i="5"/>
  <c r="K215" i="5"/>
  <c r="L215" i="5"/>
  <c r="K216" i="5"/>
  <c r="L216" i="5"/>
  <c r="K217" i="5"/>
  <c r="L217" i="5"/>
  <c r="K218" i="5"/>
  <c r="L218" i="5"/>
  <c r="K219" i="5"/>
  <c r="L219" i="5"/>
  <c r="K220" i="5"/>
  <c r="L220" i="5"/>
  <c r="K221" i="5"/>
  <c r="L221" i="5"/>
  <c r="K222" i="5"/>
  <c r="L222" i="5"/>
  <c r="K223" i="5"/>
  <c r="L223" i="5"/>
  <c r="K224" i="5"/>
  <c r="L224" i="5"/>
  <c r="K225" i="5"/>
  <c r="L225" i="5"/>
  <c r="K226" i="5"/>
  <c r="L226" i="5"/>
  <c r="K227" i="5"/>
  <c r="L227" i="5"/>
  <c r="K228" i="5"/>
  <c r="L228" i="5"/>
  <c r="K229" i="5"/>
  <c r="L229" i="5"/>
  <c r="K230" i="5"/>
  <c r="L230" i="5"/>
  <c r="K231" i="5"/>
  <c r="L231" i="5"/>
  <c r="K232" i="5"/>
  <c r="L232" i="5"/>
  <c r="K233" i="5"/>
  <c r="L233" i="5"/>
  <c r="K234" i="5"/>
  <c r="L234" i="5"/>
  <c r="K235" i="5"/>
  <c r="L235" i="5"/>
  <c r="K236" i="5"/>
  <c r="L236" i="5"/>
  <c r="K237" i="5"/>
  <c r="L237" i="5"/>
  <c r="K238" i="5"/>
  <c r="L238" i="5"/>
  <c r="K239" i="5"/>
  <c r="L239" i="5"/>
  <c r="K240" i="5"/>
  <c r="L240" i="5"/>
  <c r="K241" i="5"/>
  <c r="L241" i="5"/>
  <c r="K242" i="5"/>
  <c r="L242" i="5"/>
  <c r="K243" i="5"/>
  <c r="L243" i="5"/>
  <c r="K244" i="5"/>
  <c r="L244" i="5"/>
  <c r="K245" i="5"/>
  <c r="L245" i="5"/>
  <c r="K246" i="5"/>
  <c r="L246" i="5"/>
  <c r="K247" i="5"/>
  <c r="L247" i="5"/>
  <c r="K248" i="5"/>
  <c r="L248" i="5"/>
  <c r="K249" i="5"/>
  <c r="L249" i="5"/>
  <c r="K250" i="5"/>
  <c r="L250" i="5"/>
  <c r="K251" i="5"/>
  <c r="L251" i="5"/>
  <c r="K252" i="5"/>
  <c r="L252" i="5"/>
  <c r="K253" i="5"/>
  <c r="L253" i="5"/>
  <c r="K254" i="5"/>
  <c r="L254" i="5"/>
  <c r="K255" i="5"/>
  <c r="L255" i="5"/>
  <c r="K256" i="5"/>
  <c r="L256" i="5"/>
  <c r="K257" i="5"/>
  <c r="L257" i="5"/>
  <c r="K258" i="5"/>
  <c r="L258" i="5"/>
  <c r="K259" i="5"/>
  <c r="L259" i="5"/>
  <c r="K260" i="5"/>
  <c r="L260" i="5"/>
  <c r="K261" i="5"/>
  <c r="L261" i="5"/>
  <c r="K262" i="5"/>
  <c r="L262" i="5"/>
  <c r="K263" i="5"/>
  <c r="L263" i="5"/>
  <c r="K264" i="5"/>
  <c r="L264" i="5"/>
  <c r="K265" i="5"/>
  <c r="L265" i="5"/>
  <c r="K266" i="5"/>
  <c r="L266" i="5"/>
  <c r="K267" i="5"/>
  <c r="L267" i="5"/>
  <c r="K268" i="5"/>
  <c r="L268" i="5"/>
  <c r="K269" i="5"/>
  <c r="L269" i="5"/>
  <c r="K270" i="5"/>
  <c r="L270" i="5"/>
  <c r="K271" i="5"/>
  <c r="L271" i="5"/>
  <c r="K272" i="5"/>
  <c r="L272" i="5"/>
  <c r="K273" i="5"/>
  <c r="L273" i="5"/>
  <c r="K274" i="5"/>
  <c r="L274" i="5"/>
  <c r="K275" i="5"/>
  <c r="L275" i="5"/>
  <c r="K276" i="5"/>
  <c r="L276" i="5"/>
  <c r="K277" i="5"/>
  <c r="L277" i="5"/>
  <c r="K278" i="5"/>
  <c r="L278" i="5"/>
  <c r="K279" i="5"/>
  <c r="L279" i="5"/>
  <c r="K280" i="5"/>
  <c r="L280" i="5"/>
  <c r="K281" i="5"/>
  <c r="L281" i="5"/>
  <c r="K282" i="5"/>
  <c r="L282" i="5"/>
  <c r="K283" i="5"/>
  <c r="L283" i="5"/>
  <c r="K284" i="5"/>
  <c r="L284" i="5"/>
  <c r="K285" i="5"/>
  <c r="L285" i="5"/>
  <c r="K286" i="5"/>
  <c r="L286" i="5"/>
  <c r="K287" i="5"/>
  <c r="L287" i="5"/>
  <c r="K288" i="5"/>
  <c r="L288" i="5"/>
  <c r="K289" i="5"/>
  <c r="L289" i="5"/>
  <c r="K290" i="5"/>
  <c r="L290" i="5"/>
  <c r="K291" i="5"/>
  <c r="L291" i="5"/>
  <c r="K292" i="5"/>
  <c r="L292" i="5"/>
  <c r="K293" i="5"/>
  <c r="L293" i="5"/>
  <c r="K294" i="5"/>
  <c r="L294" i="5"/>
  <c r="K295" i="5"/>
  <c r="L295" i="5"/>
  <c r="K296" i="5"/>
  <c r="L296" i="5"/>
  <c r="K297" i="5"/>
  <c r="L297" i="5"/>
  <c r="K298" i="5"/>
  <c r="L298" i="5"/>
  <c r="K299" i="5"/>
  <c r="L299" i="5"/>
  <c r="K300" i="5"/>
  <c r="L300" i="5"/>
  <c r="K301" i="5"/>
  <c r="L301" i="5"/>
  <c r="K302" i="5"/>
  <c r="L302" i="5"/>
  <c r="K303" i="5"/>
  <c r="L303" i="5"/>
  <c r="K304" i="5"/>
  <c r="L304" i="5"/>
  <c r="K305" i="5"/>
  <c r="L305" i="5"/>
  <c r="K306" i="5"/>
  <c r="L306" i="5"/>
  <c r="K307" i="5"/>
  <c r="L307" i="5"/>
  <c r="K308" i="5"/>
  <c r="L308" i="5"/>
  <c r="K309" i="5"/>
  <c r="L309" i="5"/>
  <c r="K310" i="5"/>
  <c r="L310" i="5"/>
  <c r="K311" i="5"/>
  <c r="L311" i="5"/>
  <c r="K312" i="5"/>
  <c r="L312" i="5"/>
  <c r="K313" i="5"/>
  <c r="L313" i="5"/>
  <c r="K314" i="5"/>
  <c r="L314" i="5"/>
  <c r="K315" i="5"/>
  <c r="L315" i="5"/>
  <c r="K316" i="5"/>
  <c r="L316" i="5"/>
  <c r="K317" i="5"/>
  <c r="L317" i="5"/>
  <c r="K318" i="5"/>
  <c r="L318" i="5"/>
  <c r="K319" i="5"/>
  <c r="L319" i="5"/>
  <c r="K320" i="5"/>
  <c r="L320" i="5"/>
  <c r="K321" i="5"/>
  <c r="L321" i="5"/>
  <c r="K322" i="5"/>
  <c r="L322" i="5"/>
  <c r="K323" i="5"/>
  <c r="L323" i="5"/>
  <c r="K324" i="5"/>
  <c r="L324" i="5"/>
  <c r="K325" i="5"/>
  <c r="L325" i="5"/>
  <c r="K326" i="5"/>
  <c r="L326" i="5"/>
  <c r="K327" i="5"/>
  <c r="L327" i="5"/>
  <c r="K328" i="5"/>
  <c r="L328" i="5"/>
  <c r="K329" i="5"/>
  <c r="L329" i="5"/>
  <c r="K330" i="5"/>
  <c r="L330" i="5"/>
  <c r="K331" i="5"/>
  <c r="L331" i="5"/>
  <c r="K332" i="5"/>
  <c r="L332" i="5"/>
  <c r="K333" i="5"/>
  <c r="L333" i="5"/>
  <c r="K334" i="5"/>
  <c r="L334" i="5"/>
  <c r="K335" i="5"/>
  <c r="L335" i="5"/>
  <c r="K336" i="5"/>
  <c r="L336" i="5"/>
  <c r="K337" i="5"/>
  <c r="L337" i="5"/>
  <c r="K338" i="5"/>
  <c r="L338" i="5"/>
  <c r="K339" i="5"/>
  <c r="L339" i="5"/>
  <c r="K340" i="5"/>
  <c r="L340" i="5"/>
  <c r="K341" i="5"/>
  <c r="L341" i="5"/>
  <c r="K342" i="5"/>
  <c r="L342" i="5"/>
  <c r="K343" i="5"/>
  <c r="L343" i="5"/>
  <c r="K344" i="5"/>
  <c r="L344" i="5"/>
  <c r="K345" i="5"/>
  <c r="L345" i="5"/>
  <c r="K346" i="5"/>
  <c r="L346" i="5"/>
  <c r="K347" i="5"/>
  <c r="L347" i="5"/>
  <c r="K348" i="5"/>
  <c r="L348" i="5"/>
  <c r="K349" i="5"/>
  <c r="L349" i="5"/>
  <c r="K350" i="5"/>
  <c r="L350" i="5"/>
  <c r="K351" i="5"/>
  <c r="L351" i="5"/>
  <c r="K352" i="5"/>
  <c r="L352" i="5"/>
  <c r="K353" i="5"/>
  <c r="L353" i="5"/>
  <c r="K354" i="5"/>
  <c r="L354" i="5"/>
  <c r="K355" i="5"/>
  <c r="L355" i="5"/>
  <c r="K356" i="5"/>
  <c r="L356" i="5"/>
  <c r="K357" i="5"/>
  <c r="L357" i="5"/>
  <c r="K358" i="5"/>
  <c r="L358" i="5"/>
  <c r="K359" i="5"/>
  <c r="L359" i="5"/>
  <c r="K360" i="5"/>
  <c r="L360" i="5"/>
  <c r="K361" i="5"/>
  <c r="L361" i="5"/>
  <c r="K362" i="5"/>
  <c r="L362" i="5"/>
  <c r="K363" i="5"/>
  <c r="L363" i="5"/>
  <c r="K364" i="5"/>
  <c r="L364" i="5"/>
  <c r="K365" i="5"/>
  <c r="L365" i="5"/>
  <c r="K366" i="5"/>
  <c r="L366" i="5"/>
  <c r="K367" i="5"/>
  <c r="L367" i="5"/>
  <c r="K368" i="5"/>
  <c r="L368" i="5"/>
  <c r="K369" i="5"/>
  <c r="L369" i="5"/>
  <c r="K370" i="5"/>
  <c r="L370" i="5"/>
  <c r="K371" i="5"/>
  <c r="L371" i="5"/>
  <c r="K372" i="5"/>
  <c r="L372" i="5"/>
  <c r="K373" i="5"/>
  <c r="L373" i="5"/>
  <c r="K374" i="5"/>
  <c r="L374" i="5"/>
  <c r="K375" i="5"/>
  <c r="L375" i="5"/>
  <c r="K376" i="5"/>
  <c r="L376" i="5"/>
  <c r="K377" i="5"/>
  <c r="L377" i="5"/>
  <c r="K378" i="5"/>
  <c r="L378" i="5"/>
  <c r="K379" i="5"/>
  <c r="L379" i="5"/>
  <c r="K380" i="5"/>
  <c r="L380" i="5"/>
  <c r="K381" i="5"/>
  <c r="L381" i="5"/>
  <c r="K382" i="5"/>
  <c r="L382" i="5"/>
  <c r="K383" i="5"/>
  <c r="L383" i="5"/>
  <c r="K384" i="5"/>
  <c r="L384" i="5"/>
  <c r="K385" i="5"/>
  <c r="L385" i="5"/>
  <c r="K386" i="5"/>
  <c r="L386" i="5"/>
  <c r="K387" i="5"/>
  <c r="L387" i="5"/>
  <c r="K388" i="5"/>
  <c r="L388" i="5"/>
  <c r="K389" i="5"/>
  <c r="L389" i="5"/>
  <c r="K390" i="5"/>
  <c r="L390" i="5"/>
  <c r="K391" i="5"/>
  <c r="L391" i="5"/>
  <c r="K392" i="5"/>
  <c r="L392" i="5"/>
  <c r="K393" i="5"/>
  <c r="L393" i="5"/>
  <c r="K394" i="5"/>
  <c r="L394" i="5"/>
  <c r="K395" i="5"/>
  <c r="L395" i="5"/>
  <c r="K396" i="5"/>
  <c r="L396" i="5"/>
  <c r="K397" i="5"/>
  <c r="L397" i="5"/>
  <c r="K398" i="5"/>
  <c r="L398" i="5"/>
  <c r="K399" i="5"/>
  <c r="L399" i="5"/>
  <c r="K400" i="5"/>
  <c r="L400" i="5"/>
  <c r="K401" i="5"/>
  <c r="L401" i="5"/>
  <c r="K402" i="5"/>
  <c r="L402" i="5"/>
  <c r="K403" i="5"/>
  <c r="L403" i="5"/>
  <c r="K404" i="5"/>
  <c r="L404" i="5"/>
  <c r="K405" i="5"/>
  <c r="L405" i="5"/>
  <c r="K406" i="5"/>
  <c r="L406" i="5"/>
  <c r="K407" i="5"/>
  <c r="L407" i="5"/>
  <c r="K408" i="5"/>
  <c r="L408" i="5"/>
  <c r="K409" i="5"/>
  <c r="L409" i="5"/>
  <c r="K410" i="5"/>
  <c r="L410" i="5"/>
  <c r="K411" i="5"/>
  <c r="L411" i="5"/>
  <c r="K412" i="5"/>
  <c r="L412" i="5"/>
  <c r="K413" i="5"/>
  <c r="L413" i="5"/>
  <c r="K414" i="5"/>
  <c r="L414" i="5"/>
  <c r="K415" i="5"/>
  <c r="L415" i="5"/>
  <c r="K416" i="5"/>
  <c r="L416" i="5"/>
  <c r="K417" i="5"/>
  <c r="L417" i="5"/>
  <c r="K418" i="5"/>
  <c r="L418" i="5"/>
  <c r="K419" i="5"/>
  <c r="L419" i="5"/>
  <c r="K420" i="5"/>
  <c r="L420" i="5"/>
  <c r="K421" i="5"/>
  <c r="L421" i="5"/>
  <c r="K422" i="5"/>
  <c r="L422" i="5"/>
  <c r="K423" i="5"/>
  <c r="L423" i="5"/>
  <c r="K424" i="5"/>
  <c r="L424" i="5"/>
  <c r="K425" i="5"/>
  <c r="L425" i="5"/>
  <c r="K426" i="5"/>
  <c r="L426" i="5"/>
  <c r="K427" i="5"/>
  <c r="L427" i="5"/>
  <c r="K428" i="5"/>
  <c r="L428" i="5"/>
  <c r="K429" i="5"/>
  <c r="L429" i="5"/>
  <c r="K430" i="5"/>
  <c r="L430" i="5"/>
  <c r="K431" i="5"/>
  <c r="L431" i="5"/>
  <c r="K432" i="5"/>
  <c r="L432" i="5"/>
  <c r="K433" i="5"/>
  <c r="L433" i="5"/>
  <c r="K434" i="5"/>
  <c r="L434" i="5"/>
  <c r="K435" i="5"/>
  <c r="L435" i="5"/>
  <c r="K436" i="5"/>
  <c r="L436" i="5"/>
  <c r="K437" i="5"/>
  <c r="L437" i="5"/>
  <c r="K438" i="5"/>
  <c r="L438" i="5"/>
  <c r="K439" i="5"/>
  <c r="L439" i="5"/>
  <c r="K440" i="5"/>
  <c r="L440" i="5"/>
  <c r="K441" i="5"/>
  <c r="L441" i="5"/>
  <c r="K442" i="5"/>
  <c r="L442" i="5"/>
  <c r="K443" i="5"/>
  <c r="L443" i="5"/>
  <c r="K444" i="5"/>
  <c r="L444" i="5"/>
  <c r="K445" i="5"/>
  <c r="L445" i="5"/>
  <c r="K446" i="5"/>
  <c r="L446" i="5"/>
  <c r="K447" i="5"/>
  <c r="L447" i="5"/>
  <c r="K448" i="5"/>
  <c r="L448" i="5"/>
  <c r="K449" i="5"/>
  <c r="L449" i="5"/>
  <c r="K450" i="5"/>
  <c r="L450" i="5"/>
  <c r="K451" i="5"/>
  <c r="L451" i="5"/>
  <c r="K452" i="5"/>
  <c r="L452" i="5"/>
  <c r="K453" i="5"/>
  <c r="L453" i="5"/>
  <c r="K454" i="5"/>
  <c r="L454" i="5"/>
  <c r="K455" i="5"/>
  <c r="L455" i="5"/>
  <c r="K456" i="5"/>
  <c r="L456" i="5"/>
  <c r="K457" i="5"/>
  <c r="L457" i="5"/>
  <c r="K458" i="5"/>
  <c r="L458" i="5"/>
  <c r="K459" i="5"/>
  <c r="L459" i="5"/>
  <c r="K460" i="5"/>
  <c r="L460" i="5"/>
  <c r="K461" i="5"/>
  <c r="L461" i="5"/>
  <c r="K462" i="5"/>
  <c r="L462" i="5"/>
  <c r="K463" i="5"/>
  <c r="L463" i="5"/>
  <c r="K464" i="5"/>
  <c r="L464" i="5"/>
  <c r="K465" i="5"/>
  <c r="L465" i="5"/>
  <c r="K466" i="5"/>
  <c r="L466" i="5"/>
  <c r="K467" i="5"/>
  <c r="L467" i="5"/>
  <c r="K468" i="5"/>
  <c r="L468" i="5"/>
  <c r="K469" i="5"/>
  <c r="L469" i="5"/>
  <c r="K470" i="5"/>
  <c r="L470" i="5"/>
  <c r="K471" i="5"/>
  <c r="L471" i="5"/>
  <c r="K472" i="5"/>
  <c r="L472" i="5"/>
  <c r="K473" i="5"/>
  <c r="L473" i="5"/>
  <c r="K474" i="5"/>
  <c r="L474" i="5"/>
  <c r="K475" i="5"/>
  <c r="L475" i="5"/>
  <c r="K476" i="5"/>
  <c r="L476" i="5"/>
  <c r="K477" i="5"/>
  <c r="L477" i="5"/>
  <c r="K478" i="5"/>
  <c r="L478" i="5"/>
  <c r="K479" i="5"/>
  <c r="L479" i="5"/>
  <c r="K480" i="5"/>
  <c r="L480" i="5"/>
  <c r="K481" i="5"/>
  <c r="L481" i="5"/>
  <c r="K482" i="5"/>
  <c r="L482" i="5"/>
  <c r="K483" i="5"/>
  <c r="L483" i="5"/>
  <c r="K484" i="5"/>
  <c r="L484" i="5"/>
  <c r="K485" i="5"/>
  <c r="L485" i="5"/>
  <c r="K486" i="5"/>
  <c r="L486" i="5"/>
  <c r="K487" i="5"/>
  <c r="L487" i="5"/>
  <c r="K488" i="5"/>
  <c r="L488" i="5"/>
  <c r="K489" i="5"/>
  <c r="L489" i="5"/>
  <c r="K490" i="5"/>
  <c r="L490" i="5"/>
  <c r="K491" i="5"/>
  <c r="L491" i="5"/>
  <c r="K492" i="5"/>
  <c r="L492" i="5"/>
  <c r="K493" i="5"/>
  <c r="L493" i="5"/>
  <c r="K494" i="5"/>
  <c r="L494" i="5"/>
  <c r="K495" i="5"/>
  <c r="L495" i="5"/>
  <c r="K496" i="5"/>
  <c r="L496" i="5"/>
  <c r="K497" i="5"/>
  <c r="L497" i="5"/>
  <c r="K498" i="5"/>
  <c r="L498" i="5"/>
  <c r="K499" i="5"/>
  <c r="L499" i="5"/>
  <c r="K500" i="5"/>
  <c r="L500" i="5"/>
  <c r="K501" i="5"/>
  <c r="L501" i="5"/>
  <c r="K502" i="5"/>
  <c r="L502" i="5"/>
  <c r="O3" i="5"/>
  <c r="L3" i="5"/>
  <c r="K3" i="5"/>
  <c r="B7" i="6"/>
  <c r="E7" i="6"/>
  <c r="E28" i="6"/>
  <c r="E17" i="6"/>
  <c r="B17" i="6"/>
  <c r="E16" i="6"/>
  <c r="B16" i="6"/>
  <c r="B29" i="6"/>
  <c r="B27" i="6"/>
  <c r="B19" i="6"/>
  <c r="E21" i="6"/>
  <c r="E19" i="6"/>
  <c r="E20" i="6"/>
  <c r="E23" i="6"/>
  <c r="E22" i="6"/>
  <c r="E24" i="6"/>
  <c r="E27" i="6"/>
  <c r="E29" i="6"/>
  <c r="J5" i="5"/>
  <c r="V5" i="5"/>
  <c r="J7" i="5"/>
  <c r="J8" i="5"/>
  <c r="J12" i="5"/>
  <c r="J13" i="5"/>
  <c r="J14" i="5"/>
  <c r="J15" i="5"/>
  <c r="J16" i="5"/>
  <c r="J20" i="5"/>
  <c r="J21" i="5"/>
  <c r="J22" i="5"/>
  <c r="J23" i="5"/>
  <c r="J24" i="5"/>
  <c r="J30" i="5"/>
  <c r="J31" i="5"/>
  <c r="J32" i="5"/>
  <c r="J38" i="5"/>
  <c r="J39" i="5"/>
  <c r="J43" i="5"/>
  <c r="J46" i="5"/>
  <c r="J47" i="5"/>
  <c r="J54" i="5"/>
  <c r="J55" i="5"/>
  <c r="J56" i="5"/>
  <c r="J62" i="5"/>
  <c r="J63" i="5"/>
  <c r="J64" i="5"/>
  <c r="J70" i="5"/>
  <c r="J71" i="5"/>
  <c r="J72" i="5"/>
  <c r="J78" i="5"/>
  <c r="J79" i="5"/>
  <c r="J80" i="5"/>
  <c r="J86" i="5"/>
  <c r="J87" i="5"/>
  <c r="J88" i="5"/>
  <c r="J89" i="5"/>
  <c r="J94" i="5"/>
  <c r="J95" i="5"/>
  <c r="J96" i="5"/>
  <c r="J102" i="5"/>
  <c r="J103" i="5"/>
  <c r="J104" i="5"/>
  <c r="J110" i="5"/>
  <c r="J111" i="5"/>
  <c r="J118" i="5"/>
  <c r="J119" i="5"/>
  <c r="J120" i="5"/>
  <c r="J126" i="5"/>
  <c r="J127" i="5"/>
  <c r="J128" i="5"/>
  <c r="J134" i="5"/>
  <c r="J135" i="5"/>
  <c r="J136" i="5"/>
  <c r="J142" i="5"/>
  <c r="J143" i="5"/>
  <c r="J144" i="5"/>
  <c r="J150" i="5"/>
  <c r="J151" i="5"/>
  <c r="J152" i="5"/>
  <c r="J158" i="5"/>
  <c r="J159" i="5"/>
  <c r="J160" i="5"/>
  <c r="J166" i="5"/>
  <c r="J167" i="5"/>
  <c r="J168" i="5"/>
  <c r="J169" i="5"/>
  <c r="J174" i="5"/>
  <c r="J175" i="5"/>
  <c r="J182" i="5"/>
  <c r="J183" i="5"/>
  <c r="J184" i="5"/>
  <c r="J198" i="5"/>
  <c r="J199" i="5"/>
  <c r="J200" i="5"/>
  <c r="J206" i="5"/>
  <c r="J207" i="5"/>
  <c r="J208" i="5"/>
  <c r="J214" i="5"/>
  <c r="J222" i="5"/>
  <c r="J223" i="5"/>
  <c r="J224" i="5"/>
  <c r="J230" i="5"/>
  <c r="J231" i="5"/>
  <c r="J238" i="5"/>
  <c r="J239" i="5"/>
  <c r="J246" i="5"/>
  <c r="J247" i="5"/>
  <c r="J248" i="5"/>
  <c r="J254" i="5"/>
  <c r="J262" i="5"/>
  <c r="J263" i="5"/>
  <c r="J264" i="5"/>
  <c r="J270" i="5"/>
  <c r="J271" i="5"/>
  <c r="J272" i="5"/>
  <c r="J275" i="5"/>
  <c r="J278" i="5"/>
  <c r="J286" i="5"/>
  <c r="J287" i="5"/>
  <c r="J288" i="5"/>
  <c r="J294" i="5"/>
  <c r="J295" i="5"/>
  <c r="J296" i="5"/>
  <c r="J302" i="5"/>
  <c r="J303" i="5"/>
  <c r="J310" i="5"/>
  <c r="J311" i="5"/>
  <c r="J312" i="5"/>
  <c r="J318" i="5"/>
  <c r="J326" i="5"/>
  <c r="J327" i="5"/>
  <c r="J328" i="5"/>
  <c r="J334" i="5"/>
  <c r="J335" i="5"/>
  <c r="J336" i="5"/>
  <c r="J339" i="5"/>
  <c r="J342" i="5"/>
  <c r="J350" i="5"/>
  <c r="J351" i="5"/>
  <c r="J352" i="5"/>
  <c r="J358" i="5"/>
  <c r="J359" i="5"/>
  <c r="J360" i="5"/>
  <c r="J366" i="5"/>
  <c r="J367" i="5"/>
  <c r="J374" i="5"/>
  <c r="J375" i="5"/>
  <c r="J376" i="5"/>
  <c r="J382" i="5"/>
  <c r="J390" i="5"/>
  <c r="J391" i="5"/>
  <c r="J392" i="5"/>
  <c r="J398" i="5"/>
  <c r="J399" i="5"/>
  <c r="J400" i="5"/>
  <c r="J403" i="5"/>
  <c r="J406" i="5"/>
  <c r="J414" i="5"/>
  <c r="J415" i="5"/>
  <c r="J416" i="5"/>
  <c r="J422" i="5"/>
  <c r="J423" i="5"/>
  <c r="J430" i="5"/>
  <c r="J431" i="5"/>
  <c r="J438" i="5"/>
  <c r="J439" i="5"/>
  <c r="J440" i="5"/>
  <c r="J446" i="5"/>
  <c r="J454" i="5"/>
  <c r="J455" i="5"/>
  <c r="J456" i="5"/>
  <c r="J462" i="5"/>
  <c r="J463" i="5"/>
  <c r="J464" i="5"/>
  <c r="J467" i="5"/>
  <c r="J470" i="5"/>
  <c r="J478" i="5"/>
  <c r="J479" i="5"/>
  <c r="J480" i="5"/>
  <c r="J486" i="5"/>
  <c r="J487" i="5"/>
  <c r="J488" i="5"/>
  <c r="J494" i="5"/>
  <c r="J495" i="5"/>
  <c r="J502" i="5"/>
  <c r="J4" i="5"/>
  <c r="J6" i="5"/>
  <c r="J28" i="5"/>
  <c r="J29" i="5"/>
  <c r="J36" i="5"/>
  <c r="J37" i="5"/>
  <c r="J44" i="5"/>
  <c r="J45" i="5"/>
  <c r="J52" i="5"/>
  <c r="J53" i="5"/>
  <c r="J60" i="5"/>
  <c r="J61" i="5"/>
  <c r="J68" i="5"/>
  <c r="J69" i="5"/>
  <c r="J76" i="5"/>
  <c r="J77" i="5"/>
  <c r="J84" i="5"/>
  <c r="J85" i="5"/>
  <c r="J92" i="5"/>
  <c r="J93" i="5"/>
  <c r="J100" i="5"/>
  <c r="J101" i="5"/>
  <c r="J108" i="5"/>
  <c r="J109" i="5"/>
  <c r="J116" i="5"/>
  <c r="J117" i="5"/>
  <c r="J124" i="5"/>
  <c r="J125" i="5"/>
  <c r="J132" i="5"/>
  <c r="J133" i="5"/>
  <c r="J140" i="5"/>
  <c r="J141" i="5"/>
  <c r="J148" i="5"/>
  <c r="J149" i="5"/>
  <c r="J156" i="5"/>
  <c r="J157" i="5"/>
  <c r="J164" i="5"/>
  <c r="J165" i="5"/>
  <c r="J172" i="5"/>
  <c r="J173" i="5"/>
  <c r="J180" i="5"/>
  <c r="J181" i="5"/>
  <c r="J188" i="5"/>
  <c r="J189" i="5"/>
  <c r="J190" i="5"/>
  <c r="J196" i="5"/>
  <c r="J197" i="5"/>
  <c r="J204" i="5"/>
  <c r="J205" i="5"/>
  <c r="J212" i="5"/>
  <c r="J213" i="5"/>
  <c r="J220" i="5"/>
  <c r="J221" i="5"/>
  <c r="J228" i="5"/>
  <c r="J229" i="5"/>
  <c r="J236" i="5"/>
  <c r="J237" i="5"/>
  <c r="J244" i="5"/>
  <c r="J245" i="5"/>
  <c r="J252" i="5"/>
  <c r="J253" i="5"/>
  <c r="J260" i="5"/>
  <c r="J261" i="5"/>
  <c r="J268" i="5"/>
  <c r="J269" i="5"/>
  <c r="J276" i="5"/>
  <c r="J277" i="5"/>
  <c r="J284" i="5"/>
  <c r="J285" i="5"/>
  <c r="J292" i="5"/>
  <c r="J293" i="5"/>
  <c r="J300" i="5"/>
  <c r="J301" i="5"/>
  <c r="J308" i="5"/>
  <c r="J309" i="5"/>
  <c r="J316" i="5"/>
  <c r="J317" i="5"/>
  <c r="J324" i="5"/>
  <c r="J325" i="5"/>
  <c r="J332" i="5"/>
  <c r="J333" i="5"/>
  <c r="J340" i="5"/>
  <c r="J341" i="5"/>
  <c r="J348" i="5"/>
  <c r="J349" i="5"/>
  <c r="J356" i="5"/>
  <c r="J357" i="5"/>
  <c r="J364" i="5"/>
  <c r="J365" i="5"/>
  <c r="J372" i="5"/>
  <c r="J373" i="5"/>
  <c r="J380" i="5"/>
  <c r="J381" i="5"/>
  <c r="J388" i="5"/>
  <c r="J389" i="5"/>
  <c r="J396" i="5"/>
  <c r="J397" i="5"/>
  <c r="J404" i="5"/>
  <c r="J405" i="5"/>
  <c r="J412" i="5"/>
  <c r="J413" i="5"/>
  <c r="J420" i="5"/>
  <c r="J421" i="5"/>
  <c r="J428" i="5"/>
  <c r="J429" i="5"/>
  <c r="J436" i="5"/>
  <c r="J437" i="5"/>
  <c r="J444" i="5"/>
  <c r="J445" i="5"/>
  <c r="J452" i="5"/>
  <c r="J453" i="5"/>
  <c r="J460" i="5"/>
  <c r="J461" i="5"/>
  <c r="J468" i="5"/>
  <c r="J469" i="5"/>
  <c r="J476" i="5"/>
  <c r="J477" i="5"/>
  <c r="J484" i="5"/>
  <c r="J485" i="5"/>
  <c r="J492" i="5"/>
  <c r="J493" i="5"/>
  <c r="J500" i="5"/>
  <c r="J501" i="5"/>
  <c r="J42" i="5"/>
  <c r="J466" i="5"/>
  <c r="J402" i="5"/>
  <c r="J338" i="5"/>
  <c r="J314" i="5"/>
  <c r="J274" i="5"/>
  <c r="J442" i="5"/>
  <c r="J378" i="5"/>
  <c r="J41" i="5"/>
  <c r="J40" i="5"/>
  <c r="J33" i="5"/>
  <c r="J155" i="5"/>
  <c r="J99" i="5"/>
  <c r="J75" i="5"/>
  <c r="J19" i="5"/>
  <c r="J491" i="5"/>
  <c r="J299" i="5"/>
  <c r="J243" i="5"/>
  <c r="J211" i="5"/>
  <c r="J195" i="5"/>
  <c r="J266" i="5"/>
  <c r="J234" i="5"/>
  <c r="J202" i="5"/>
  <c r="J138" i="5"/>
  <c r="J82" i="5"/>
  <c r="J58" i="5"/>
  <c r="J10" i="5"/>
  <c r="J490" i="5"/>
  <c r="J362" i="5"/>
  <c r="J323" i="5"/>
  <c r="J473" i="5"/>
  <c r="J449" i="5"/>
  <c r="J417" i="5"/>
  <c r="J385" i="5"/>
  <c r="J353" i="5"/>
  <c r="J321" i="5"/>
  <c r="J281" i="5"/>
  <c r="J249" i="5"/>
  <c r="J217" i="5"/>
  <c r="J185" i="5"/>
  <c r="J121" i="5"/>
  <c r="J57" i="5"/>
  <c r="J411" i="5"/>
  <c r="J386" i="5"/>
  <c r="J347" i="5"/>
  <c r="J322" i="5"/>
  <c r="J474" i="5"/>
  <c r="J147" i="5"/>
  <c r="J27" i="5"/>
  <c r="J259" i="5"/>
  <c r="J250" i="5"/>
  <c r="J218" i="5"/>
  <c r="J154" i="5"/>
  <c r="J90" i="5"/>
  <c r="J451" i="5"/>
  <c r="J426" i="5"/>
  <c r="J387" i="5"/>
  <c r="J178" i="5"/>
  <c r="J98" i="5"/>
  <c r="J489" i="5"/>
  <c r="J457" i="5"/>
  <c r="J441" i="5"/>
  <c r="J409" i="5"/>
  <c r="J377" i="5"/>
  <c r="J337" i="5"/>
  <c r="J297" i="5"/>
  <c r="J273" i="5"/>
  <c r="J241" i="5"/>
  <c r="J209" i="5"/>
  <c r="J137" i="5"/>
  <c r="J73" i="5"/>
  <c r="J283" i="5"/>
  <c r="J153" i="5"/>
  <c r="J51" i="5"/>
  <c r="J499" i="5"/>
  <c r="J371" i="5"/>
  <c r="J346" i="5"/>
  <c r="J307" i="5"/>
  <c r="J282" i="5"/>
  <c r="J50" i="5"/>
  <c r="J498" i="5"/>
  <c r="J459" i="5"/>
  <c r="J434" i="5"/>
  <c r="J395" i="5"/>
  <c r="J370" i="5"/>
  <c r="J331" i="5"/>
  <c r="J306" i="5"/>
  <c r="J267" i="5"/>
  <c r="J251" i="5"/>
  <c r="J235" i="5"/>
  <c r="J219" i="5"/>
  <c r="J203" i="5"/>
  <c r="J187" i="5"/>
  <c r="J162" i="5"/>
  <c r="J105" i="5"/>
  <c r="J25" i="5"/>
  <c r="J139" i="5"/>
  <c r="J83" i="5"/>
  <c r="J11" i="5"/>
  <c r="J427" i="5"/>
  <c r="J227" i="5"/>
  <c r="J179" i="5"/>
  <c r="J258" i="5"/>
  <c r="J226" i="5"/>
  <c r="J194" i="5"/>
  <c r="J130" i="5"/>
  <c r="J66" i="5"/>
  <c r="J18" i="5"/>
  <c r="J298" i="5"/>
  <c r="J497" i="5"/>
  <c r="J465" i="5"/>
  <c r="J425" i="5"/>
  <c r="J393" i="5"/>
  <c r="J361" i="5"/>
  <c r="J345" i="5"/>
  <c r="J313" i="5"/>
  <c r="J289" i="5"/>
  <c r="J257" i="5"/>
  <c r="J225" i="5"/>
  <c r="J193" i="5"/>
  <c r="J177" i="5"/>
  <c r="J145" i="5"/>
  <c r="J113" i="5"/>
  <c r="J81" i="5"/>
  <c r="J17" i="5"/>
  <c r="J107" i="5"/>
  <c r="J435" i="5"/>
  <c r="J483" i="5"/>
  <c r="J458" i="5"/>
  <c r="J419" i="5"/>
  <c r="J394" i="5"/>
  <c r="J355" i="5"/>
  <c r="J330" i="5"/>
  <c r="J291" i="5"/>
  <c r="J171" i="5"/>
  <c r="J161" i="5"/>
  <c r="J115" i="5"/>
  <c r="J163" i="5"/>
  <c r="J131" i="5"/>
  <c r="J91" i="5"/>
  <c r="J67" i="5"/>
  <c r="J35" i="5"/>
  <c r="J363" i="5"/>
  <c r="J242" i="5"/>
  <c r="J210" i="5"/>
  <c r="J186" i="5"/>
  <c r="J146" i="5"/>
  <c r="J122" i="5"/>
  <c r="J74" i="5"/>
  <c r="J26" i="5"/>
  <c r="J123" i="5"/>
  <c r="J481" i="5"/>
  <c r="J433" i="5"/>
  <c r="J401" i="5"/>
  <c r="J369" i="5"/>
  <c r="J329" i="5"/>
  <c r="J305" i="5"/>
  <c r="J265" i="5"/>
  <c r="J233" i="5"/>
  <c r="J201" i="5"/>
  <c r="J129" i="5"/>
  <c r="J65" i="5"/>
  <c r="J49" i="5"/>
  <c r="J9" i="5"/>
  <c r="J475" i="5"/>
  <c r="J450" i="5"/>
  <c r="J97" i="5"/>
  <c r="J410" i="5"/>
  <c r="J106" i="5"/>
  <c r="J482" i="5"/>
  <c r="J443" i="5"/>
  <c r="J418" i="5"/>
  <c r="J379" i="5"/>
  <c r="J354" i="5"/>
  <c r="J315" i="5"/>
  <c r="J290" i="5"/>
  <c r="J170" i="5"/>
  <c r="J114" i="5"/>
  <c r="J59" i="5"/>
  <c r="J34" i="5"/>
  <c r="J496" i="5"/>
  <c r="J472" i="5"/>
  <c r="J448" i="5"/>
  <c r="J432" i="5"/>
  <c r="J424" i="5"/>
  <c r="J408" i="5"/>
  <c r="J384" i="5"/>
  <c r="J368" i="5"/>
  <c r="J344" i="5"/>
  <c r="J320" i="5"/>
  <c r="J304" i="5"/>
  <c r="J280" i="5"/>
  <c r="J256" i="5"/>
  <c r="J240" i="5"/>
  <c r="J232" i="5"/>
  <c r="J216" i="5"/>
  <c r="J192" i="5"/>
  <c r="J176" i="5"/>
  <c r="J48" i="5"/>
  <c r="J471" i="5"/>
  <c r="J447" i="5"/>
  <c r="J407" i="5"/>
  <c r="J383" i="5"/>
  <c r="J343" i="5"/>
  <c r="J319" i="5"/>
  <c r="J279" i="5"/>
  <c r="J255" i="5"/>
  <c r="J215" i="5"/>
  <c r="J191" i="5"/>
  <c r="J112" i="5"/>
  <c r="J3" i="5"/>
  <c r="P44" i="5"/>
  <c r="Q44" i="5"/>
  <c r="R44" i="5"/>
  <c r="P45" i="5"/>
  <c r="Q45" i="5"/>
  <c r="R45" i="5"/>
  <c r="T45" i="5"/>
  <c r="P46" i="5"/>
  <c r="Q46" i="5"/>
  <c r="S46" i="5"/>
  <c r="R46" i="5"/>
  <c r="P47" i="5"/>
  <c r="Q47" i="5"/>
  <c r="R47" i="5"/>
  <c r="P48" i="5"/>
  <c r="Q48" i="5"/>
  <c r="R48" i="5"/>
  <c r="P49" i="5"/>
  <c r="Q49" i="5"/>
  <c r="R49" i="5"/>
  <c r="P50" i="5"/>
  <c r="Q50" i="5"/>
  <c r="R50" i="5"/>
  <c r="P51" i="5"/>
  <c r="Q51" i="5"/>
  <c r="R51" i="5"/>
  <c r="P52" i="5"/>
  <c r="Q52" i="5"/>
  <c r="R52" i="5"/>
  <c r="P53" i="5"/>
  <c r="Q53" i="5"/>
  <c r="R53" i="5"/>
  <c r="T53" i="5"/>
  <c r="P54" i="5"/>
  <c r="Q54" i="5"/>
  <c r="R54" i="5"/>
  <c r="P55" i="5"/>
  <c r="Q55" i="5"/>
  <c r="R55" i="5"/>
  <c r="T55" i="5"/>
  <c r="P56" i="5"/>
  <c r="Q56" i="5"/>
  <c r="R56" i="5"/>
  <c r="P57" i="5"/>
  <c r="Q57" i="5"/>
  <c r="R57" i="5"/>
  <c r="P58" i="5"/>
  <c r="Q58" i="5"/>
  <c r="S58" i="5"/>
  <c r="R58" i="5"/>
  <c r="P59" i="5"/>
  <c r="Q59" i="5"/>
  <c r="R59" i="5"/>
  <c r="T59" i="5"/>
  <c r="P60" i="5"/>
  <c r="Q60" i="5"/>
  <c r="R60" i="5"/>
  <c r="P61" i="5"/>
  <c r="Q61" i="5"/>
  <c r="R61" i="5"/>
  <c r="T61" i="5"/>
  <c r="P62" i="5"/>
  <c r="Q62" i="5"/>
  <c r="R62" i="5"/>
  <c r="P63" i="5"/>
  <c r="Q63" i="5"/>
  <c r="R63" i="5"/>
  <c r="T63" i="5"/>
  <c r="P64" i="5"/>
  <c r="Q64" i="5"/>
  <c r="R64" i="5"/>
  <c r="P65" i="5"/>
  <c r="R65" i="5"/>
  <c r="Q65" i="5"/>
  <c r="T65" i="5"/>
  <c r="P66" i="5"/>
  <c r="Q66" i="5"/>
  <c r="S66" i="5"/>
  <c r="R66" i="5"/>
  <c r="P67" i="5"/>
  <c r="Q67" i="5"/>
  <c r="R67" i="5"/>
  <c r="P68" i="5"/>
  <c r="Q68" i="5"/>
  <c r="R68" i="5"/>
  <c r="P69" i="5"/>
  <c r="Q69" i="5"/>
  <c r="R69" i="5"/>
  <c r="P70" i="5"/>
  <c r="Q70" i="5"/>
  <c r="R70" i="5"/>
  <c r="T70" i="5"/>
  <c r="P71" i="5"/>
  <c r="Q71" i="5"/>
  <c r="R71" i="5"/>
  <c r="T71" i="5"/>
  <c r="P72" i="5"/>
  <c r="Q72" i="5"/>
  <c r="R72" i="5"/>
  <c r="P73" i="5"/>
  <c r="Q73" i="5"/>
  <c r="R73" i="5"/>
  <c r="P74" i="5"/>
  <c r="Q74" i="5"/>
  <c r="S74" i="5"/>
  <c r="R74" i="5"/>
  <c r="P75" i="5"/>
  <c r="Q75" i="5"/>
  <c r="R75" i="5"/>
  <c r="P76" i="5"/>
  <c r="Q76" i="5"/>
  <c r="R76" i="5"/>
  <c r="P77" i="5"/>
  <c r="Q77" i="5"/>
  <c r="R77" i="5"/>
  <c r="T77" i="5"/>
  <c r="P78" i="5"/>
  <c r="Q78" i="5"/>
  <c r="R78" i="5"/>
  <c r="T78" i="5"/>
  <c r="P79" i="5"/>
  <c r="Q79" i="5"/>
  <c r="R79" i="5"/>
  <c r="T79" i="5"/>
  <c r="P80" i="5"/>
  <c r="Q80" i="5"/>
  <c r="R80" i="5"/>
  <c r="P81" i="5"/>
  <c r="Q81" i="5"/>
  <c r="R81" i="5"/>
  <c r="P82" i="5"/>
  <c r="Q82" i="5"/>
  <c r="S82" i="5"/>
  <c r="R82" i="5"/>
  <c r="P83" i="5"/>
  <c r="Q83" i="5"/>
  <c r="R83" i="5"/>
  <c r="P84" i="5"/>
  <c r="Q84" i="5"/>
  <c r="R84" i="5"/>
  <c r="P85" i="5"/>
  <c r="Q85" i="5"/>
  <c r="R85" i="5"/>
  <c r="T85" i="5"/>
  <c r="P86" i="5"/>
  <c r="Q86" i="5"/>
  <c r="S86" i="5"/>
  <c r="R86" i="5"/>
  <c r="P87" i="5"/>
  <c r="Q87" i="5"/>
  <c r="R87" i="5"/>
  <c r="P88" i="5"/>
  <c r="Q88" i="5"/>
  <c r="S88" i="5"/>
  <c r="R88" i="5"/>
  <c r="P89" i="5"/>
  <c r="Q89" i="5"/>
  <c r="R89" i="5"/>
  <c r="P90" i="5"/>
  <c r="Q90" i="5"/>
  <c r="S90" i="5"/>
  <c r="R90" i="5"/>
  <c r="P91" i="5"/>
  <c r="Q91" i="5"/>
  <c r="R91" i="5"/>
  <c r="P92" i="5"/>
  <c r="Q92" i="5"/>
  <c r="R92" i="5"/>
  <c r="T92" i="5"/>
  <c r="P93" i="5"/>
  <c r="Q93" i="5"/>
  <c r="R93" i="5"/>
  <c r="P94" i="5"/>
  <c r="Q94" i="5"/>
  <c r="R94" i="5"/>
  <c r="P95" i="5"/>
  <c r="Q95" i="5"/>
  <c r="R95" i="5"/>
  <c r="P96" i="5"/>
  <c r="Q96" i="5"/>
  <c r="R96" i="5"/>
  <c r="P97" i="5"/>
  <c r="Q97" i="5"/>
  <c r="R97" i="5"/>
  <c r="P98" i="5"/>
  <c r="Q98" i="5"/>
  <c r="R98" i="5"/>
  <c r="P99" i="5"/>
  <c r="Q99" i="5"/>
  <c r="R99" i="5"/>
  <c r="P100" i="5"/>
  <c r="Q100" i="5"/>
  <c r="R100" i="5"/>
  <c r="P101" i="5"/>
  <c r="Q101" i="5"/>
  <c r="R101" i="5"/>
  <c r="T101" i="5"/>
  <c r="P102" i="5"/>
  <c r="Q102" i="5"/>
  <c r="R102" i="5"/>
  <c r="P103" i="5"/>
  <c r="Q103" i="5"/>
  <c r="S103" i="5"/>
  <c r="R103" i="5"/>
  <c r="P104" i="5"/>
  <c r="Q104" i="5"/>
  <c r="R104" i="5"/>
  <c r="P105" i="5"/>
  <c r="Q105" i="5"/>
  <c r="R105" i="5"/>
  <c r="P106" i="5"/>
  <c r="Q106" i="5"/>
  <c r="R106" i="5"/>
  <c r="P107" i="5"/>
  <c r="Q107" i="5"/>
  <c r="R107" i="5"/>
  <c r="P108" i="5"/>
  <c r="Q108" i="5"/>
  <c r="R108" i="5"/>
  <c r="P109" i="5"/>
  <c r="Q109" i="5"/>
  <c r="R109" i="5"/>
  <c r="T109" i="5"/>
  <c r="P110" i="5"/>
  <c r="Q110" i="5"/>
  <c r="S110" i="5"/>
  <c r="R110" i="5"/>
  <c r="P111" i="5"/>
  <c r="Q111" i="5"/>
  <c r="R111" i="5"/>
  <c r="P112" i="5"/>
  <c r="Q112" i="5"/>
  <c r="R112" i="5"/>
  <c r="P113" i="5"/>
  <c r="R113" i="5"/>
  <c r="Q113" i="5"/>
  <c r="T113" i="5"/>
  <c r="P114" i="5"/>
  <c r="Q114" i="5"/>
  <c r="R114" i="5"/>
  <c r="P115" i="5"/>
  <c r="Q115" i="5"/>
  <c r="R115" i="5"/>
  <c r="P116" i="5"/>
  <c r="Q116" i="5"/>
  <c r="R116" i="5"/>
  <c r="P117" i="5"/>
  <c r="Q117" i="5"/>
  <c r="R117" i="5"/>
  <c r="P118" i="5"/>
  <c r="Q118" i="5"/>
  <c r="R118" i="5"/>
  <c r="T118" i="5"/>
  <c r="P119" i="5"/>
  <c r="Q119" i="5"/>
  <c r="R119" i="5"/>
  <c r="P120" i="5"/>
  <c r="Q120" i="5"/>
  <c r="R120" i="5"/>
  <c r="P121" i="5"/>
  <c r="R121" i="5"/>
  <c r="Q121" i="5"/>
  <c r="T121" i="5"/>
  <c r="P122" i="5"/>
  <c r="Q122" i="5"/>
  <c r="R122" i="5"/>
  <c r="P123" i="5"/>
  <c r="Q123" i="5"/>
  <c r="R123" i="5"/>
  <c r="P124" i="5"/>
  <c r="Q124" i="5"/>
  <c r="R124" i="5"/>
  <c r="P125" i="5"/>
  <c r="Q125" i="5"/>
  <c r="R125" i="5"/>
  <c r="P126" i="5"/>
  <c r="Q126" i="5"/>
  <c r="R126" i="5"/>
  <c r="P127" i="5"/>
  <c r="Q127" i="5"/>
  <c r="R127" i="5"/>
  <c r="P128" i="5"/>
  <c r="Q128" i="5"/>
  <c r="R128" i="5"/>
  <c r="P129" i="5"/>
  <c r="Q129" i="5"/>
  <c r="R129" i="5"/>
  <c r="P130" i="5"/>
  <c r="Q130" i="5"/>
  <c r="R130" i="5"/>
  <c r="P131" i="5"/>
  <c r="Q131" i="5"/>
  <c r="R131" i="5"/>
  <c r="P132" i="5"/>
  <c r="Q132" i="5"/>
  <c r="R132" i="5"/>
  <c r="P133" i="5"/>
  <c r="Q133" i="5"/>
  <c r="R133" i="5"/>
  <c r="P134" i="5"/>
  <c r="Q134" i="5"/>
  <c r="R134" i="5"/>
  <c r="P135" i="5"/>
  <c r="Q135" i="5"/>
  <c r="R135" i="5"/>
  <c r="P136" i="5"/>
  <c r="Q136" i="5"/>
  <c r="R136" i="5"/>
  <c r="P137" i="5"/>
  <c r="R137" i="5"/>
  <c r="Q137" i="5"/>
  <c r="T137" i="5"/>
  <c r="P138" i="5"/>
  <c r="Q138" i="5"/>
  <c r="R138" i="5"/>
  <c r="P139" i="5"/>
  <c r="Q139" i="5"/>
  <c r="R139" i="5"/>
  <c r="P140" i="5"/>
  <c r="Q140" i="5"/>
  <c r="R140" i="5"/>
  <c r="P141" i="5"/>
  <c r="Q141" i="5"/>
  <c r="R141" i="5"/>
  <c r="T141" i="5"/>
  <c r="P142" i="5"/>
  <c r="Q142" i="5"/>
  <c r="R142" i="5"/>
  <c r="P143" i="5"/>
  <c r="Q143" i="5"/>
  <c r="R143" i="5"/>
  <c r="P144" i="5"/>
  <c r="Q144" i="5"/>
  <c r="R144" i="5"/>
  <c r="P145" i="5"/>
  <c r="Q145" i="5"/>
  <c r="S145" i="5"/>
  <c r="R145" i="5"/>
  <c r="P146" i="5"/>
  <c r="Q146" i="5"/>
  <c r="R146" i="5"/>
  <c r="P147" i="5"/>
  <c r="Q147" i="5"/>
  <c r="R147" i="5"/>
  <c r="P148" i="5"/>
  <c r="Q148" i="5"/>
  <c r="R148" i="5"/>
  <c r="P149" i="5"/>
  <c r="Q149" i="5"/>
  <c r="R149" i="5"/>
  <c r="T149" i="5"/>
  <c r="P150" i="5"/>
  <c r="Q150" i="5"/>
  <c r="R150" i="5"/>
  <c r="P151" i="5"/>
  <c r="Q151" i="5"/>
  <c r="R151" i="5"/>
  <c r="P152" i="5"/>
  <c r="Q152" i="5"/>
  <c r="R152" i="5"/>
  <c r="P153" i="5"/>
  <c r="Q153" i="5"/>
  <c r="S153" i="5"/>
  <c r="R153" i="5"/>
  <c r="P154" i="5"/>
  <c r="Q154" i="5"/>
  <c r="R154" i="5"/>
  <c r="P155" i="5"/>
  <c r="Q155" i="5"/>
  <c r="R155" i="5"/>
  <c r="P156" i="5"/>
  <c r="Q156" i="5"/>
  <c r="R156" i="5"/>
  <c r="P157" i="5"/>
  <c r="Q157" i="5"/>
  <c r="R157" i="5"/>
  <c r="P158" i="5"/>
  <c r="Q158" i="5"/>
  <c r="R158" i="5"/>
  <c r="P159" i="5"/>
  <c r="Q159" i="5"/>
  <c r="R159" i="5"/>
  <c r="P160" i="5"/>
  <c r="Q160" i="5"/>
  <c r="R160" i="5"/>
  <c r="P161" i="5"/>
  <c r="Q161" i="5"/>
  <c r="R161" i="5"/>
  <c r="P162" i="5"/>
  <c r="Q162" i="5"/>
  <c r="R162" i="5"/>
  <c r="P163" i="5"/>
  <c r="Q163" i="5"/>
  <c r="R163" i="5"/>
  <c r="P164" i="5"/>
  <c r="Q164" i="5"/>
  <c r="S164" i="5"/>
  <c r="R164" i="5"/>
  <c r="P165" i="5"/>
  <c r="Q165" i="5"/>
  <c r="R165" i="5"/>
  <c r="T165" i="5"/>
  <c r="P166" i="5"/>
  <c r="Q166" i="5"/>
  <c r="R166" i="5"/>
  <c r="P167" i="5"/>
  <c r="Q167" i="5"/>
  <c r="R167" i="5"/>
  <c r="P168" i="5"/>
  <c r="Q168" i="5"/>
  <c r="S168" i="5"/>
  <c r="R168" i="5"/>
  <c r="P169" i="5"/>
  <c r="R169" i="5"/>
  <c r="Q169" i="5"/>
  <c r="T169" i="5"/>
  <c r="P170" i="5"/>
  <c r="Q170" i="5"/>
  <c r="R170" i="5"/>
  <c r="P171" i="5"/>
  <c r="Q171" i="5"/>
  <c r="R171" i="5"/>
  <c r="P172" i="5"/>
  <c r="Q172" i="5"/>
  <c r="R172" i="5"/>
  <c r="P173" i="5"/>
  <c r="Q173" i="5"/>
  <c r="R173" i="5"/>
  <c r="P174" i="5"/>
  <c r="Q174" i="5"/>
  <c r="S174" i="5"/>
  <c r="R174" i="5"/>
  <c r="P175" i="5"/>
  <c r="Q175" i="5"/>
  <c r="R175" i="5"/>
  <c r="P176" i="5"/>
  <c r="Q176" i="5"/>
  <c r="R176" i="5"/>
  <c r="P177" i="5"/>
  <c r="R177" i="5"/>
  <c r="Q177" i="5"/>
  <c r="T177" i="5"/>
  <c r="P178" i="5"/>
  <c r="Q178" i="5"/>
  <c r="R178" i="5"/>
  <c r="P179" i="5"/>
  <c r="Q179" i="5"/>
  <c r="R179" i="5"/>
  <c r="P180" i="5"/>
  <c r="Q180" i="5"/>
  <c r="R180" i="5"/>
  <c r="P181" i="5"/>
  <c r="Q181" i="5"/>
  <c r="R181" i="5"/>
  <c r="P182" i="5"/>
  <c r="Q182" i="5"/>
  <c r="S182" i="5"/>
  <c r="R182" i="5"/>
  <c r="P183" i="5"/>
  <c r="Q183" i="5"/>
  <c r="R183" i="5"/>
  <c r="P184" i="5"/>
  <c r="Q184" i="5"/>
  <c r="R184" i="5"/>
  <c r="P185" i="5"/>
  <c r="Q185" i="5"/>
  <c r="R185" i="5"/>
  <c r="P186" i="5"/>
  <c r="Q186" i="5"/>
  <c r="R186" i="5"/>
  <c r="P187" i="5"/>
  <c r="Q187" i="5"/>
  <c r="R187" i="5"/>
  <c r="P188" i="5"/>
  <c r="Q188" i="5"/>
  <c r="S188" i="5"/>
  <c r="R188" i="5"/>
  <c r="P189" i="5"/>
  <c r="Q189" i="5"/>
  <c r="R189" i="5"/>
  <c r="P190" i="5"/>
  <c r="Q190" i="5"/>
  <c r="R190" i="5"/>
  <c r="P191" i="5"/>
  <c r="Q191" i="5"/>
  <c r="R191" i="5"/>
  <c r="P192" i="5"/>
  <c r="Q192" i="5"/>
  <c r="R192" i="5"/>
  <c r="P193" i="5"/>
  <c r="Q193" i="5"/>
  <c r="S193" i="5"/>
  <c r="R193" i="5"/>
  <c r="P194" i="5"/>
  <c r="Q194" i="5"/>
  <c r="R194" i="5"/>
  <c r="P195" i="5"/>
  <c r="Q195" i="5"/>
  <c r="R195" i="5"/>
  <c r="P196" i="5"/>
  <c r="Q196" i="5"/>
  <c r="R196" i="5"/>
  <c r="P197" i="5"/>
  <c r="Q197" i="5"/>
  <c r="R197" i="5"/>
  <c r="P198" i="5"/>
  <c r="Q198" i="5"/>
  <c r="R198" i="5"/>
  <c r="T198" i="5"/>
  <c r="P199" i="5"/>
  <c r="Q199" i="5"/>
  <c r="R199" i="5"/>
  <c r="P200" i="5"/>
  <c r="Q200" i="5"/>
  <c r="R200" i="5"/>
  <c r="P201" i="5"/>
  <c r="Q201" i="5"/>
  <c r="S201" i="5"/>
  <c r="R201" i="5"/>
  <c r="P202" i="5"/>
  <c r="Q202" i="5"/>
  <c r="R202" i="5"/>
  <c r="P203" i="5"/>
  <c r="Q203" i="5"/>
  <c r="R203" i="5"/>
  <c r="P204" i="5"/>
  <c r="Q204" i="5"/>
  <c r="R204" i="5"/>
  <c r="P205" i="5"/>
  <c r="Q205" i="5"/>
  <c r="R205" i="5"/>
  <c r="P206" i="5"/>
  <c r="Q206" i="5"/>
  <c r="R206" i="5"/>
  <c r="T206" i="5"/>
  <c r="P207" i="5"/>
  <c r="Q207" i="5"/>
  <c r="R207" i="5"/>
  <c r="P208" i="5"/>
  <c r="Q208" i="5"/>
  <c r="R208" i="5"/>
  <c r="P209" i="5"/>
  <c r="Q209" i="5"/>
  <c r="R209" i="5"/>
  <c r="P210" i="5"/>
  <c r="Q210" i="5"/>
  <c r="R210" i="5"/>
  <c r="P211" i="5"/>
  <c r="Q211" i="5"/>
  <c r="R211" i="5"/>
  <c r="P212" i="5"/>
  <c r="Q212" i="5"/>
  <c r="R212" i="5"/>
  <c r="P213" i="5"/>
  <c r="Q213" i="5"/>
  <c r="R213" i="5"/>
  <c r="P214" i="5"/>
  <c r="Q214" i="5"/>
  <c r="R214" i="5"/>
  <c r="P215" i="5"/>
  <c r="Q215" i="5"/>
  <c r="R215" i="5"/>
  <c r="P216" i="5"/>
  <c r="Q216" i="5"/>
  <c r="R216" i="5"/>
  <c r="P217" i="5"/>
  <c r="Q217" i="5"/>
  <c r="R217" i="5"/>
  <c r="P218" i="5"/>
  <c r="Q218" i="5"/>
  <c r="R218" i="5"/>
  <c r="P219" i="5"/>
  <c r="Q219" i="5"/>
  <c r="R219" i="5"/>
  <c r="P220" i="5"/>
  <c r="Q220" i="5"/>
  <c r="R220" i="5"/>
  <c r="P221" i="5"/>
  <c r="Q221" i="5"/>
  <c r="R221" i="5"/>
  <c r="P222" i="5"/>
  <c r="Q222" i="5"/>
  <c r="R222" i="5"/>
  <c r="P223" i="5"/>
  <c r="Q223" i="5"/>
  <c r="R223" i="5"/>
  <c r="P224" i="5"/>
  <c r="Q224" i="5"/>
  <c r="S224" i="5"/>
  <c r="R224" i="5"/>
  <c r="P225" i="5"/>
  <c r="Q225" i="5"/>
  <c r="R225" i="5"/>
  <c r="P226" i="5"/>
  <c r="Q226" i="5"/>
  <c r="R226" i="5"/>
  <c r="P227" i="5"/>
  <c r="Q227" i="5"/>
  <c r="R227" i="5"/>
  <c r="P228" i="5"/>
  <c r="Q228" i="5"/>
  <c r="S228" i="5"/>
  <c r="R228" i="5"/>
  <c r="P229" i="5"/>
  <c r="Q229" i="5"/>
  <c r="R229" i="5"/>
  <c r="P230" i="5"/>
  <c r="Q230" i="5"/>
  <c r="R230" i="5"/>
  <c r="P231" i="5"/>
  <c r="Q231" i="5"/>
  <c r="R231" i="5"/>
  <c r="P232" i="5"/>
  <c r="Q232" i="5"/>
  <c r="R232" i="5"/>
  <c r="P233" i="5"/>
  <c r="Q233" i="5"/>
  <c r="R233" i="5"/>
  <c r="P234" i="5"/>
  <c r="Q234" i="5"/>
  <c r="R234" i="5"/>
  <c r="P235" i="5"/>
  <c r="Q235" i="5"/>
  <c r="R235" i="5"/>
  <c r="P236" i="5"/>
  <c r="Q236" i="5"/>
  <c r="R236" i="5"/>
  <c r="P237" i="5"/>
  <c r="Q237" i="5"/>
  <c r="R237" i="5"/>
  <c r="P238" i="5"/>
  <c r="Q238" i="5"/>
  <c r="R238" i="5"/>
  <c r="P239" i="5"/>
  <c r="Q239" i="5"/>
  <c r="R239" i="5"/>
  <c r="P240" i="5"/>
  <c r="Q240" i="5"/>
  <c r="R240" i="5"/>
  <c r="P241" i="5"/>
  <c r="Q241" i="5"/>
  <c r="S241" i="5"/>
  <c r="R241" i="5"/>
  <c r="P242" i="5"/>
  <c r="Q242" i="5"/>
  <c r="R242" i="5"/>
  <c r="P243" i="5"/>
  <c r="Q243" i="5"/>
  <c r="R243" i="5"/>
  <c r="P244" i="5"/>
  <c r="Q244" i="5"/>
  <c r="R244" i="5"/>
  <c r="P245" i="5"/>
  <c r="Q245" i="5"/>
  <c r="R245" i="5"/>
  <c r="T245" i="5"/>
  <c r="P246" i="5"/>
  <c r="Q246" i="5"/>
  <c r="R246" i="5"/>
  <c r="P247" i="5"/>
  <c r="Q247" i="5"/>
  <c r="R247" i="5"/>
  <c r="P248" i="5"/>
  <c r="Q248" i="5"/>
  <c r="R248" i="5"/>
  <c r="P249" i="5"/>
  <c r="Q249" i="5"/>
  <c r="R249" i="5"/>
  <c r="P250" i="5"/>
  <c r="Q250" i="5"/>
  <c r="R250" i="5"/>
  <c r="P251" i="5"/>
  <c r="Q251" i="5"/>
  <c r="R251" i="5"/>
  <c r="P252" i="5"/>
  <c r="Q252" i="5"/>
  <c r="S252" i="5"/>
  <c r="R252" i="5"/>
  <c r="P253" i="5"/>
  <c r="Q253" i="5"/>
  <c r="R253" i="5"/>
  <c r="T253" i="5"/>
  <c r="P254" i="5"/>
  <c r="Q254" i="5"/>
  <c r="R254" i="5"/>
  <c r="P255" i="5"/>
  <c r="Q255" i="5"/>
  <c r="R255" i="5"/>
  <c r="P256" i="5"/>
  <c r="Q256" i="5"/>
  <c r="R256" i="5"/>
  <c r="P257" i="5"/>
  <c r="Q257" i="5"/>
  <c r="R257" i="5"/>
  <c r="P258" i="5"/>
  <c r="Q258" i="5"/>
  <c r="R258" i="5"/>
  <c r="P259" i="5"/>
  <c r="Q259" i="5"/>
  <c r="R259" i="5"/>
  <c r="P260" i="5"/>
  <c r="Q260" i="5"/>
  <c r="R260" i="5"/>
  <c r="P261" i="5"/>
  <c r="Q261" i="5"/>
  <c r="R261" i="5"/>
  <c r="T261" i="5"/>
  <c r="P262" i="5"/>
  <c r="Q262" i="5"/>
  <c r="R262" i="5"/>
  <c r="P263" i="5"/>
  <c r="Q263" i="5"/>
  <c r="R263" i="5"/>
  <c r="P264" i="5"/>
  <c r="Q264" i="5"/>
  <c r="R264" i="5"/>
  <c r="P265" i="5"/>
  <c r="R265" i="5"/>
  <c r="Q265" i="5"/>
  <c r="T265" i="5"/>
  <c r="P266" i="5"/>
  <c r="Q266" i="5"/>
  <c r="R266" i="5"/>
  <c r="P267" i="5"/>
  <c r="Q267" i="5"/>
  <c r="R267" i="5"/>
  <c r="P268" i="5"/>
  <c r="Q268" i="5"/>
  <c r="S268" i="5"/>
  <c r="R268" i="5"/>
  <c r="P269" i="5"/>
  <c r="Q269" i="5"/>
  <c r="R269" i="5"/>
  <c r="P270" i="5"/>
  <c r="Q270" i="5"/>
  <c r="S270" i="5"/>
  <c r="R270" i="5"/>
  <c r="P271" i="5"/>
  <c r="Q271" i="5"/>
  <c r="R271" i="5"/>
  <c r="P272" i="5"/>
  <c r="Q272" i="5"/>
  <c r="R272" i="5"/>
  <c r="P273" i="5"/>
  <c r="Q273" i="5"/>
  <c r="R273" i="5"/>
  <c r="P274" i="5"/>
  <c r="Q274" i="5"/>
  <c r="R274" i="5"/>
  <c r="P275" i="5"/>
  <c r="Q275" i="5"/>
  <c r="R275" i="5"/>
  <c r="P276" i="5"/>
  <c r="Q276" i="5"/>
  <c r="R276" i="5"/>
  <c r="P277" i="5"/>
  <c r="Q277" i="5"/>
  <c r="R277" i="5"/>
  <c r="P278" i="5"/>
  <c r="Q278" i="5"/>
  <c r="R278" i="5"/>
  <c r="P279" i="5"/>
  <c r="Q279" i="5"/>
  <c r="R279" i="5"/>
  <c r="P280" i="5"/>
  <c r="Q280" i="5"/>
  <c r="S280" i="5"/>
  <c r="R280" i="5"/>
  <c r="P281" i="5"/>
  <c r="Q281" i="5"/>
  <c r="R281" i="5"/>
  <c r="P282" i="5"/>
  <c r="Q282" i="5"/>
  <c r="R282" i="5"/>
  <c r="P283" i="5"/>
  <c r="Q283" i="5"/>
  <c r="R283" i="5"/>
  <c r="P284" i="5"/>
  <c r="Q284" i="5"/>
  <c r="R284" i="5"/>
  <c r="P285" i="5"/>
  <c r="Q285" i="5"/>
  <c r="R285" i="5"/>
  <c r="T285" i="5"/>
  <c r="P286" i="5"/>
  <c r="Q286" i="5"/>
  <c r="R286" i="5"/>
  <c r="P287" i="5"/>
  <c r="Q287" i="5"/>
  <c r="R287" i="5"/>
  <c r="P288" i="5"/>
  <c r="Q288" i="5"/>
  <c r="R288" i="5"/>
  <c r="P289" i="5"/>
  <c r="R289" i="5"/>
  <c r="Q289" i="5"/>
  <c r="T289" i="5"/>
  <c r="P290" i="5"/>
  <c r="Q290" i="5"/>
  <c r="R290" i="5"/>
  <c r="P291" i="5"/>
  <c r="Q291" i="5"/>
  <c r="R291" i="5"/>
  <c r="P292" i="5"/>
  <c r="Q292" i="5"/>
  <c r="R292" i="5"/>
  <c r="P293" i="5"/>
  <c r="Q293" i="5"/>
  <c r="R293" i="5"/>
  <c r="P294" i="5"/>
  <c r="Q294" i="5"/>
  <c r="R294" i="5"/>
  <c r="T294" i="5"/>
  <c r="P295" i="5"/>
  <c r="Q295" i="5"/>
  <c r="R295" i="5"/>
  <c r="P296" i="5"/>
  <c r="Q296" i="5"/>
  <c r="R296" i="5"/>
  <c r="P297" i="5"/>
  <c r="Q297" i="5"/>
  <c r="R297" i="5"/>
  <c r="P298" i="5"/>
  <c r="Q298" i="5"/>
  <c r="R298" i="5"/>
  <c r="P299" i="5"/>
  <c r="Q299" i="5"/>
  <c r="R299" i="5"/>
  <c r="P300" i="5"/>
  <c r="Q300" i="5"/>
  <c r="R300" i="5"/>
  <c r="P301" i="5"/>
  <c r="Q301" i="5"/>
  <c r="R301" i="5"/>
  <c r="P302" i="5"/>
  <c r="Q302" i="5"/>
  <c r="R302" i="5"/>
  <c r="T302" i="5"/>
  <c r="P303" i="5"/>
  <c r="Q303" i="5"/>
  <c r="R303" i="5"/>
  <c r="P304" i="5"/>
  <c r="Q304" i="5"/>
  <c r="R304" i="5"/>
  <c r="P305" i="5"/>
  <c r="Q305" i="5"/>
  <c r="R305" i="5"/>
  <c r="P306" i="5"/>
  <c r="Q306" i="5"/>
  <c r="R306" i="5"/>
  <c r="P307" i="5"/>
  <c r="Q307" i="5"/>
  <c r="R307" i="5"/>
  <c r="P308" i="5"/>
  <c r="Q308" i="5"/>
  <c r="R308" i="5"/>
  <c r="P309" i="5"/>
  <c r="Q309" i="5"/>
  <c r="R309" i="5"/>
  <c r="P310" i="5"/>
  <c r="Q310" i="5"/>
  <c r="S310" i="5"/>
  <c r="R310" i="5"/>
  <c r="P311" i="5"/>
  <c r="Q311" i="5"/>
  <c r="R311" i="5"/>
  <c r="P312" i="5"/>
  <c r="Q312" i="5"/>
  <c r="S312" i="5"/>
  <c r="R312" i="5"/>
  <c r="P313" i="5"/>
  <c r="Q313" i="5"/>
  <c r="R313" i="5"/>
  <c r="P314" i="5"/>
  <c r="Q314" i="5"/>
  <c r="R314" i="5"/>
  <c r="P315" i="5"/>
  <c r="Q315" i="5"/>
  <c r="R315" i="5"/>
  <c r="P316" i="5"/>
  <c r="Q316" i="5"/>
  <c r="R316" i="5"/>
  <c r="P317" i="5"/>
  <c r="Q317" i="5"/>
  <c r="R317" i="5"/>
  <c r="P318" i="5"/>
  <c r="Q318" i="5"/>
  <c r="R318" i="5"/>
  <c r="T318" i="5"/>
  <c r="P319" i="5"/>
  <c r="Q319" i="5"/>
  <c r="R319" i="5"/>
  <c r="P320" i="5"/>
  <c r="Q320" i="5"/>
  <c r="R320" i="5"/>
  <c r="P321" i="5"/>
  <c r="Q321" i="5"/>
  <c r="S321" i="5"/>
  <c r="R321" i="5"/>
  <c r="P322" i="5"/>
  <c r="Q322" i="5"/>
  <c r="R322" i="5"/>
  <c r="P323" i="5"/>
  <c r="Q323" i="5"/>
  <c r="R323" i="5"/>
  <c r="P324" i="5"/>
  <c r="Q324" i="5"/>
  <c r="S324" i="5"/>
  <c r="R324" i="5"/>
  <c r="P325" i="5"/>
  <c r="Q325" i="5"/>
  <c r="R325" i="5"/>
  <c r="P326" i="5"/>
  <c r="Q326" i="5"/>
  <c r="R326" i="5"/>
  <c r="P327" i="5"/>
  <c r="Q327" i="5"/>
  <c r="R327" i="5"/>
  <c r="P328" i="5"/>
  <c r="Q328" i="5"/>
  <c r="R328" i="5"/>
  <c r="P329" i="5"/>
  <c r="Q329" i="5"/>
  <c r="R329" i="5"/>
  <c r="P330" i="5"/>
  <c r="Q330" i="5"/>
  <c r="R330" i="5"/>
  <c r="P331" i="5"/>
  <c r="Q331" i="5"/>
  <c r="R331" i="5"/>
  <c r="P332" i="5"/>
  <c r="Q332" i="5"/>
  <c r="S332" i="5"/>
  <c r="R332" i="5"/>
  <c r="P333" i="5"/>
  <c r="Q333" i="5"/>
  <c r="R333" i="5"/>
  <c r="P334" i="5"/>
  <c r="Q334" i="5"/>
  <c r="R334" i="5"/>
  <c r="P335" i="5"/>
  <c r="Q335" i="5"/>
  <c r="R335" i="5"/>
  <c r="P336" i="5"/>
  <c r="Q336" i="5"/>
  <c r="S336" i="5"/>
  <c r="R336" i="5"/>
  <c r="P337" i="5"/>
  <c r="Q337" i="5"/>
  <c r="R337" i="5"/>
  <c r="P338" i="5"/>
  <c r="Q338" i="5"/>
  <c r="R338" i="5"/>
  <c r="P339" i="5"/>
  <c r="Q339" i="5"/>
  <c r="R339" i="5"/>
  <c r="P340" i="5"/>
  <c r="Q340" i="5"/>
  <c r="S340" i="5"/>
  <c r="R340" i="5"/>
  <c r="P341" i="5"/>
  <c r="Q341" i="5"/>
  <c r="R341" i="5"/>
  <c r="T341" i="5"/>
  <c r="P342" i="5"/>
  <c r="Q342" i="5"/>
  <c r="R342" i="5"/>
  <c r="P343" i="5"/>
  <c r="Q343" i="5"/>
  <c r="R343" i="5"/>
  <c r="P344" i="5"/>
  <c r="Q344" i="5"/>
  <c r="S344" i="5"/>
  <c r="R344" i="5"/>
  <c r="P345" i="5"/>
  <c r="Q345" i="5"/>
  <c r="R345" i="5"/>
  <c r="P346" i="5"/>
  <c r="Q346" i="5"/>
  <c r="R346" i="5"/>
  <c r="P347" i="5"/>
  <c r="Q347" i="5"/>
  <c r="R347" i="5"/>
  <c r="P348" i="5"/>
  <c r="Q348" i="5"/>
  <c r="S348" i="5"/>
  <c r="R348" i="5"/>
  <c r="P349" i="5"/>
  <c r="Q349" i="5"/>
  <c r="R349" i="5"/>
  <c r="T349" i="5"/>
  <c r="P350" i="5"/>
  <c r="Q350" i="5"/>
  <c r="S350" i="5"/>
  <c r="R350" i="5"/>
  <c r="P351" i="5"/>
  <c r="Q351" i="5"/>
  <c r="R351" i="5"/>
  <c r="P352" i="5"/>
  <c r="Q352" i="5"/>
  <c r="R352" i="5"/>
  <c r="P353" i="5"/>
  <c r="R353" i="5"/>
  <c r="Q353" i="5"/>
  <c r="T353" i="5"/>
  <c r="P354" i="5"/>
  <c r="Q354" i="5"/>
  <c r="R354" i="5"/>
  <c r="P355" i="5"/>
  <c r="Q355" i="5"/>
  <c r="R355" i="5"/>
  <c r="P356" i="5"/>
  <c r="Q356" i="5"/>
  <c r="S356" i="5"/>
  <c r="R356" i="5"/>
  <c r="P357" i="5"/>
  <c r="Q357" i="5"/>
  <c r="R357" i="5"/>
  <c r="P358" i="5"/>
  <c r="Q358" i="5"/>
  <c r="R358" i="5"/>
  <c r="T358" i="5"/>
  <c r="P359" i="5"/>
  <c r="Q359" i="5"/>
  <c r="R359" i="5"/>
  <c r="P360" i="5"/>
  <c r="Q360" i="5"/>
  <c r="S360" i="5"/>
  <c r="R360" i="5"/>
  <c r="P361" i="5"/>
  <c r="Q361" i="5"/>
  <c r="R361" i="5"/>
  <c r="P362" i="5"/>
  <c r="Q362" i="5"/>
  <c r="R362" i="5"/>
  <c r="P363" i="5"/>
  <c r="Q363" i="5"/>
  <c r="R363" i="5"/>
  <c r="P364" i="5"/>
  <c r="Q364" i="5"/>
  <c r="R364" i="5"/>
  <c r="P365" i="5"/>
  <c r="Q365" i="5"/>
  <c r="R365" i="5"/>
  <c r="T365" i="5"/>
  <c r="P366" i="5"/>
  <c r="Q366" i="5"/>
  <c r="R366" i="5"/>
  <c r="P367" i="5"/>
  <c r="Q367" i="5"/>
  <c r="R367" i="5"/>
  <c r="P368" i="5"/>
  <c r="Q368" i="5"/>
  <c r="R368" i="5"/>
  <c r="P369" i="5"/>
  <c r="Q369" i="5"/>
  <c r="R369" i="5"/>
  <c r="P370" i="5"/>
  <c r="Q370" i="5"/>
  <c r="R370" i="5"/>
  <c r="P371" i="5"/>
  <c r="Q371" i="5"/>
  <c r="R371" i="5"/>
  <c r="P372" i="5"/>
  <c r="Q372" i="5"/>
  <c r="R372" i="5"/>
  <c r="P373" i="5"/>
  <c r="Q373" i="5"/>
  <c r="R373" i="5"/>
  <c r="T373" i="5"/>
  <c r="P374" i="5"/>
  <c r="Q374" i="5"/>
  <c r="S374" i="5"/>
  <c r="R374" i="5"/>
  <c r="P375" i="5"/>
  <c r="Q375" i="5"/>
  <c r="R375" i="5"/>
  <c r="P376" i="5"/>
  <c r="Q376" i="5"/>
  <c r="R376" i="5"/>
  <c r="T376" i="5"/>
  <c r="P377" i="5"/>
  <c r="Q377" i="5"/>
  <c r="R377" i="5"/>
  <c r="P378" i="5"/>
  <c r="Q378" i="5"/>
  <c r="R378" i="5"/>
  <c r="P379" i="5"/>
  <c r="Q379" i="5"/>
  <c r="R379" i="5"/>
  <c r="P380" i="5"/>
  <c r="Q380" i="5"/>
  <c r="S380" i="5"/>
  <c r="R380" i="5"/>
  <c r="P381" i="5"/>
  <c r="Q381" i="5"/>
  <c r="R381" i="5"/>
  <c r="P382" i="5"/>
  <c r="Q382" i="5"/>
  <c r="S382" i="5"/>
  <c r="R382" i="5"/>
  <c r="P383" i="5"/>
  <c r="Q383" i="5"/>
  <c r="R383" i="5"/>
  <c r="P384" i="5"/>
  <c r="Q384" i="5"/>
  <c r="S384" i="5"/>
  <c r="R384" i="5"/>
  <c r="P385" i="5"/>
  <c r="R385" i="5"/>
  <c r="Q385" i="5"/>
  <c r="T385" i="5"/>
  <c r="P386" i="5"/>
  <c r="Q386" i="5"/>
  <c r="R386" i="5"/>
  <c r="P387" i="5"/>
  <c r="Q387" i="5"/>
  <c r="R387" i="5"/>
  <c r="P388" i="5"/>
  <c r="Q388" i="5"/>
  <c r="R388" i="5"/>
  <c r="P389" i="5"/>
  <c r="Q389" i="5"/>
  <c r="R389" i="5"/>
  <c r="P390" i="5"/>
  <c r="Q390" i="5"/>
  <c r="S390" i="5"/>
  <c r="R390" i="5"/>
  <c r="P391" i="5"/>
  <c r="Q391" i="5"/>
  <c r="R391" i="5"/>
  <c r="P392" i="5"/>
  <c r="Q392" i="5"/>
  <c r="R392" i="5"/>
  <c r="P393" i="5"/>
  <c r="R393" i="5"/>
  <c r="Q393" i="5"/>
  <c r="T393" i="5"/>
  <c r="P394" i="5"/>
  <c r="Q394" i="5"/>
  <c r="R394" i="5"/>
  <c r="P395" i="5"/>
  <c r="Q395" i="5"/>
  <c r="R395" i="5"/>
  <c r="P396" i="5"/>
  <c r="Q396" i="5"/>
  <c r="R396" i="5"/>
  <c r="P397" i="5"/>
  <c r="Q397" i="5"/>
  <c r="R397" i="5"/>
  <c r="P398" i="5"/>
  <c r="Q398" i="5"/>
  <c r="R398" i="5"/>
  <c r="T398" i="5"/>
  <c r="P399" i="5"/>
  <c r="Q399" i="5"/>
  <c r="R399" i="5"/>
  <c r="P400" i="5"/>
  <c r="Q400" i="5"/>
  <c r="S400" i="5"/>
  <c r="R400" i="5"/>
  <c r="P401" i="5"/>
  <c r="R401" i="5"/>
  <c r="Q401" i="5"/>
  <c r="T401" i="5"/>
  <c r="P402" i="5"/>
  <c r="Q402" i="5"/>
  <c r="R402" i="5"/>
  <c r="P403" i="5"/>
  <c r="Q403" i="5"/>
  <c r="R403" i="5"/>
  <c r="P404" i="5"/>
  <c r="Q404" i="5"/>
  <c r="R404" i="5"/>
  <c r="P405" i="5"/>
  <c r="Q405" i="5"/>
  <c r="R405" i="5"/>
  <c r="P406" i="5"/>
  <c r="Q406" i="5"/>
  <c r="S406" i="5"/>
  <c r="R406" i="5"/>
  <c r="P407" i="5"/>
  <c r="Q407" i="5"/>
  <c r="R407" i="5"/>
  <c r="P408" i="5"/>
  <c r="Q408" i="5"/>
  <c r="R408" i="5"/>
  <c r="P409" i="5"/>
  <c r="R409" i="5"/>
  <c r="Q409" i="5"/>
  <c r="T409" i="5"/>
  <c r="P410" i="5"/>
  <c r="Q410" i="5"/>
  <c r="R410" i="5"/>
  <c r="P411" i="5"/>
  <c r="Q411" i="5"/>
  <c r="R411" i="5"/>
  <c r="P412" i="5"/>
  <c r="Q412" i="5"/>
  <c r="R412" i="5"/>
  <c r="P413" i="5"/>
  <c r="Q413" i="5"/>
  <c r="R413" i="5"/>
  <c r="P414" i="5"/>
  <c r="Q414" i="5"/>
  <c r="R414" i="5"/>
  <c r="T414" i="5"/>
  <c r="P415" i="5"/>
  <c r="Q415" i="5"/>
  <c r="R415" i="5"/>
  <c r="P416" i="5"/>
  <c r="Q416" i="5"/>
  <c r="S416" i="5"/>
  <c r="R416" i="5"/>
  <c r="P417" i="5"/>
  <c r="R417" i="5"/>
  <c r="Q417" i="5"/>
  <c r="T417" i="5"/>
  <c r="P418" i="5"/>
  <c r="Q418" i="5"/>
  <c r="R418" i="5"/>
  <c r="P419" i="5"/>
  <c r="Q419" i="5"/>
  <c r="R419" i="5"/>
  <c r="P420" i="5"/>
  <c r="Q420" i="5"/>
  <c r="R420" i="5"/>
  <c r="P421" i="5"/>
  <c r="Q421" i="5"/>
  <c r="R421" i="5"/>
  <c r="P422" i="5"/>
  <c r="Q422" i="5"/>
  <c r="S422" i="5"/>
  <c r="R422" i="5"/>
  <c r="P423" i="5"/>
  <c r="Q423" i="5"/>
  <c r="R423" i="5"/>
  <c r="P424" i="5"/>
  <c r="Q424" i="5"/>
  <c r="R424" i="5"/>
  <c r="P425" i="5"/>
  <c r="R425" i="5"/>
  <c r="Q425" i="5"/>
  <c r="T425" i="5"/>
  <c r="P426" i="5"/>
  <c r="Q426" i="5"/>
  <c r="R426" i="5"/>
  <c r="P427" i="5"/>
  <c r="Q427" i="5"/>
  <c r="R427" i="5"/>
  <c r="P428" i="5"/>
  <c r="Q428" i="5"/>
  <c r="R428" i="5"/>
  <c r="P429" i="5"/>
  <c r="Q429" i="5"/>
  <c r="R429" i="5"/>
  <c r="P430" i="5"/>
  <c r="Q430" i="5"/>
  <c r="R430" i="5"/>
  <c r="T430" i="5"/>
  <c r="P431" i="5"/>
  <c r="Q431" i="5"/>
  <c r="R431" i="5"/>
  <c r="P432" i="5"/>
  <c r="Q432" i="5"/>
  <c r="S432" i="5"/>
  <c r="R432" i="5"/>
  <c r="P433" i="5"/>
  <c r="R433" i="5"/>
  <c r="Q433" i="5"/>
  <c r="T433" i="5"/>
  <c r="P434" i="5"/>
  <c r="Q434" i="5"/>
  <c r="R434" i="5"/>
  <c r="P435" i="5"/>
  <c r="Q435" i="5"/>
  <c r="R435" i="5"/>
  <c r="P436" i="5"/>
  <c r="Q436" i="5"/>
  <c r="R436" i="5"/>
  <c r="P437" i="5"/>
  <c r="Q437" i="5"/>
  <c r="R437" i="5"/>
  <c r="P438" i="5"/>
  <c r="Q438" i="5"/>
  <c r="S438" i="5"/>
  <c r="R438" i="5"/>
  <c r="P439" i="5"/>
  <c r="Q439" i="5"/>
  <c r="R439" i="5"/>
  <c r="P440" i="5"/>
  <c r="Q440" i="5"/>
  <c r="R440" i="5"/>
  <c r="P441" i="5"/>
  <c r="R441" i="5"/>
  <c r="Q441" i="5"/>
  <c r="T441" i="5"/>
  <c r="P442" i="5"/>
  <c r="Q442" i="5"/>
  <c r="R442" i="5"/>
  <c r="P443" i="5"/>
  <c r="Q443" i="5"/>
  <c r="R443" i="5"/>
  <c r="P444" i="5"/>
  <c r="Q444" i="5"/>
  <c r="R444" i="5"/>
  <c r="P445" i="5"/>
  <c r="Q445" i="5"/>
  <c r="R445" i="5"/>
  <c r="P446" i="5"/>
  <c r="Q446" i="5"/>
  <c r="R446" i="5"/>
  <c r="T446" i="5"/>
  <c r="P447" i="5"/>
  <c r="Q447" i="5"/>
  <c r="R447" i="5"/>
  <c r="P448" i="5"/>
  <c r="Q448" i="5"/>
  <c r="S448" i="5"/>
  <c r="R448" i="5"/>
  <c r="P449" i="5"/>
  <c r="R449" i="5"/>
  <c r="Q449" i="5"/>
  <c r="T449" i="5"/>
  <c r="P450" i="5"/>
  <c r="Q450" i="5"/>
  <c r="R450" i="5"/>
  <c r="P451" i="5"/>
  <c r="Q451" i="5"/>
  <c r="R451" i="5"/>
  <c r="P452" i="5"/>
  <c r="Q452" i="5"/>
  <c r="R452" i="5"/>
  <c r="P453" i="5"/>
  <c r="Q453" i="5"/>
  <c r="R453" i="5"/>
  <c r="P454" i="5"/>
  <c r="Q454" i="5"/>
  <c r="S454" i="5"/>
  <c r="R454" i="5"/>
  <c r="P455" i="5"/>
  <c r="Q455" i="5"/>
  <c r="R455" i="5"/>
  <c r="P456" i="5"/>
  <c r="Q456" i="5"/>
  <c r="R456" i="5"/>
  <c r="P457" i="5"/>
  <c r="R457" i="5"/>
  <c r="Q457" i="5"/>
  <c r="T457" i="5"/>
  <c r="P458" i="5"/>
  <c r="Q458" i="5"/>
  <c r="R458" i="5"/>
  <c r="P459" i="5"/>
  <c r="Q459" i="5"/>
  <c r="R459" i="5"/>
  <c r="P460" i="5"/>
  <c r="Q460" i="5"/>
  <c r="R460" i="5"/>
  <c r="P461" i="5"/>
  <c r="Q461" i="5"/>
  <c r="R461" i="5"/>
  <c r="P462" i="5"/>
  <c r="Q462" i="5"/>
  <c r="R462" i="5"/>
  <c r="T462" i="5"/>
  <c r="P463" i="5"/>
  <c r="Q463" i="5"/>
  <c r="R463" i="5"/>
  <c r="P464" i="5"/>
  <c r="Q464" i="5"/>
  <c r="S464" i="5"/>
  <c r="R464" i="5"/>
  <c r="P465" i="5"/>
  <c r="R465" i="5"/>
  <c r="Q465" i="5"/>
  <c r="T465" i="5"/>
  <c r="P466" i="5"/>
  <c r="Q466" i="5"/>
  <c r="R466" i="5"/>
  <c r="P467" i="5"/>
  <c r="Q467" i="5"/>
  <c r="R467" i="5"/>
  <c r="P468" i="5"/>
  <c r="Q468" i="5"/>
  <c r="R468" i="5"/>
  <c r="P469" i="5"/>
  <c r="Q469" i="5"/>
  <c r="R469" i="5"/>
  <c r="P470" i="5"/>
  <c r="Q470" i="5"/>
  <c r="S470" i="5"/>
  <c r="R470" i="5"/>
  <c r="P471" i="5"/>
  <c r="Q471" i="5"/>
  <c r="R471" i="5"/>
  <c r="P472" i="5"/>
  <c r="Q472" i="5"/>
  <c r="R472" i="5"/>
  <c r="P473" i="5"/>
  <c r="R473" i="5"/>
  <c r="Q473" i="5"/>
  <c r="T473" i="5"/>
  <c r="P474" i="5"/>
  <c r="Q474" i="5"/>
  <c r="R474" i="5"/>
  <c r="P475" i="5"/>
  <c r="Q475" i="5"/>
  <c r="R475" i="5"/>
  <c r="P476" i="5"/>
  <c r="Q476" i="5"/>
  <c r="R476" i="5"/>
  <c r="P477" i="5"/>
  <c r="Q477" i="5"/>
  <c r="R477" i="5"/>
  <c r="P478" i="5"/>
  <c r="Q478" i="5"/>
  <c r="R478" i="5"/>
  <c r="P479" i="5"/>
  <c r="Q479" i="5"/>
  <c r="R479" i="5"/>
  <c r="P480" i="5"/>
  <c r="Q480" i="5"/>
  <c r="S480" i="5"/>
  <c r="R480" i="5"/>
  <c r="P481" i="5"/>
  <c r="R481" i="5"/>
  <c r="Q481" i="5"/>
  <c r="T481" i="5"/>
  <c r="P482" i="5"/>
  <c r="Q482" i="5"/>
  <c r="R482" i="5"/>
  <c r="P483" i="5"/>
  <c r="Q483" i="5"/>
  <c r="R483" i="5"/>
  <c r="P484" i="5"/>
  <c r="Q484" i="5"/>
  <c r="R484" i="5"/>
  <c r="P485" i="5"/>
  <c r="Q485" i="5"/>
  <c r="R485" i="5"/>
  <c r="P486" i="5"/>
  <c r="Q486" i="5"/>
  <c r="S486" i="5"/>
  <c r="R486" i="5"/>
  <c r="P487" i="5"/>
  <c r="Q487" i="5"/>
  <c r="R487" i="5"/>
  <c r="P488" i="5"/>
  <c r="Q488" i="5"/>
  <c r="R488" i="5"/>
  <c r="P489" i="5"/>
  <c r="Q489" i="5"/>
  <c r="S489" i="5"/>
  <c r="R489" i="5"/>
  <c r="P490" i="5"/>
  <c r="Q490" i="5"/>
  <c r="R490" i="5"/>
  <c r="P491" i="5"/>
  <c r="Q491" i="5"/>
  <c r="R491" i="5"/>
  <c r="P492" i="5"/>
  <c r="Q492" i="5"/>
  <c r="R492" i="5"/>
  <c r="P493" i="5"/>
  <c r="Q493" i="5"/>
  <c r="R493" i="5"/>
  <c r="P494" i="5"/>
  <c r="Q494" i="5"/>
  <c r="R494" i="5"/>
  <c r="P495" i="5"/>
  <c r="Q495" i="5"/>
  <c r="R495" i="5"/>
  <c r="P496" i="5"/>
  <c r="Q496" i="5"/>
  <c r="S496" i="5"/>
  <c r="R496" i="5"/>
  <c r="P497" i="5"/>
  <c r="Q497" i="5"/>
  <c r="R497" i="5"/>
  <c r="P498" i="5"/>
  <c r="Q498" i="5"/>
  <c r="R498" i="5"/>
  <c r="P499" i="5"/>
  <c r="Q499" i="5"/>
  <c r="R499" i="5"/>
  <c r="P500" i="5"/>
  <c r="Q500" i="5"/>
  <c r="S500" i="5"/>
  <c r="R500" i="5"/>
  <c r="P501" i="5"/>
  <c r="Q501" i="5"/>
  <c r="R501" i="5"/>
  <c r="P502" i="5"/>
  <c r="Q502" i="5"/>
  <c r="S502" i="5"/>
  <c r="R502" i="5"/>
  <c r="N44" i="5"/>
  <c r="S44" i="5"/>
  <c r="I45" i="5"/>
  <c r="N46" i="5"/>
  <c r="N47" i="5"/>
  <c r="N48" i="5"/>
  <c r="I49" i="5"/>
  <c r="N50" i="5"/>
  <c r="N51" i="5"/>
  <c r="N52" i="5"/>
  <c r="S52" i="5"/>
  <c r="T52" i="5"/>
  <c r="N53" i="5"/>
  <c r="N54" i="5"/>
  <c r="I55" i="5"/>
  <c r="S55" i="5"/>
  <c r="N56" i="5"/>
  <c r="N57" i="5"/>
  <c r="N58" i="5"/>
  <c r="I59" i="5"/>
  <c r="N60" i="5"/>
  <c r="S60" i="5"/>
  <c r="N61" i="5"/>
  <c r="N64" i="5"/>
  <c r="I66" i="5"/>
  <c r="I67" i="5"/>
  <c r="N68" i="5"/>
  <c r="S68" i="5"/>
  <c r="T68" i="5"/>
  <c r="N70" i="5"/>
  <c r="S71" i="5"/>
  <c r="N72" i="5"/>
  <c r="N74" i="5"/>
  <c r="N76" i="5"/>
  <c r="S76" i="5"/>
  <c r="N77" i="5"/>
  <c r="N78" i="5"/>
  <c r="I79" i="5"/>
  <c r="N80" i="5"/>
  <c r="N81" i="5"/>
  <c r="N82" i="5"/>
  <c r="N83" i="5"/>
  <c r="N84" i="5"/>
  <c r="S84" i="5"/>
  <c r="I85" i="5"/>
  <c r="N86" i="5"/>
  <c r="N87" i="5"/>
  <c r="N88" i="5"/>
  <c r="N89" i="5"/>
  <c r="N90" i="5"/>
  <c r="N92" i="5"/>
  <c r="M92" i="5"/>
  <c r="S92" i="5"/>
  <c r="I95" i="5"/>
  <c r="N96" i="5"/>
  <c r="N97" i="5"/>
  <c r="I98" i="5"/>
  <c r="N99" i="5"/>
  <c r="N100" i="5"/>
  <c r="T100" i="5"/>
  <c r="I101" i="5"/>
  <c r="N102" i="5"/>
  <c r="N103" i="5"/>
  <c r="N104" i="5"/>
  <c r="N106" i="5"/>
  <c r="N107" i="5"/>
  <c r="N108" i="5"/>
  <c r="S108" i="5"/>
  <c r="N110" i="5"/>
  <c r="N111" i="5"/>
  <c r="N112" i="5"/>
  <c r="N114" i="5"/>
  <c r="N115" i="5"/>
  <c r="N116" i="5"/>
  <c r="S116" i="5"/>
  <c r="T116" i="5"/>
  <c r="I117" i="5"/>
  <c r="N118" i="5"/>
  <c r="I118" i="5"/>
  <c r="N119" i="5"/>
  <c r="S119" i="5"/>
  <c r="N120" i="5"/>
  <c r="I122" i="5"/>
  <c r="N123" i="5"/>
  <c r="I124" i="5"/>
  <c r="S124" i="5"/>
  <c r="I125" i="5"/>
  <c r="N127" i="5"/>
  <c r="I129" i="5"/>
  <c r="N131" i="5"/>
  <c r="N132" i="5"/>
  <c r="S132" i="5"/>
  <c r="T132" i="5"/>
  <c r="I133" i="5"/>
  <c r="N134" i="5"/>
  <c r="M134" i="5"/>
  <c r="N135" i="5"/>
  <c r="S135" i="5"/>
  <c r="N138" i="5"/>
  <c r="N139" i="5"/>
  <c r="S140" i="5"/>
  <c r="I141" i="5"/>
  <c r="I142" i="5"/>
  <c r="N143" i="5"/>
  <c r="N144" i="5"/>
  <c r="I145" i="5"/>
  <c r="I146" i="5"/>
  <c r="N147" i="5"/>
  <c r="N148" i="5"/>
  <c r="S148" i="5"/>
  <c r="I149" i="5"/>
  <c r="N150" i="5"/>
  <c r="N151" i="5"/>
  <c r="N152" i="5"/>
  <c r="N154" i="5"/>
  <c r="N155" i="5"/>
  <c r="N156" i="5"/>
  <c r="T156" i="5"/>
  <c r="I157" i="5"/>
  <c r="I161" i="5"/>
  <c r="I162" i="5"/>
  <c r="M163" i="5"/>
  <c r="T164" i="5"/>
  <c r="I166" i="5"/>
  <c r="N167" i="5"/>
  <c r="S167" i="5"/>
  <c r="N168" i="5"/>
  <c r="N170" i="5"/>
  <c r="S172" i="5"/>
  <c r="I173" i="5"/>
  <c r="I174" i="5"/>
  <c r="N175" i="5"/>
  <c r="N176" i="5"/>
  <c r="I177" i="5"/>
  <c r="N179" i="5"/>
  <c r="I180" i="5"/>
  <c r="S180" i="5"/>
  <c r="T180" i="5"/>
  <c r="I181" i="5"/>
  <c r="N182" i="5"/>
  <c r="N184" i="5"/>
  <c r="I185" i="5"/>
  <c r="N186" i="5"/>
  <c r="M186" i="5"/>
  <c r="I187" i="5"/>
  <c r="N188" i="5"/>
  <c r="T188" i="5"/>
  <c r="I189" i="5"/>
  <c r="I191" i="5"/>
  <c r="N192" i="5"/>
  <c r="N193" i="5"/>
  <c r="I195" i="5"/>
  <c r="N196" i="5"/>
  <c r="S196" i="5"/>
  <c r="N197" i="5"/>
  <c r="N198" i="5"/>
  <c r="N199" i="5"/>
  <c r="N200" i="5"/>
  <c r="I200" i="5"/>
  <c r="N202" i="5"/>
  <c r="I202" i="5"/>
  <c r="N204" i="5"/>
  <c r="S204" i="5"/>
  <c r="T204" i="5"/>
  <c r="I205" i="5"/>
  <c r="N206" i="5"/>
  <c r="N207" i="5"/>
  <c r="S207" i="5"/>
  <c r="M208" i="5"/>
  <c r="I209" i="5"/>
  <c r="N210" i="5"/>
  <c r="N211" i="5"/>
  <c r="S212" i="5"/>
  <c r="T212" i="5"/>
  <c r="I213" i="5"/>
  <c r="I217" i="5"/>
  <c r="I218" i="5"/>
  <c r="I219" i="5"/>
  <c r="N220" i="5"/>
  <c r="S220" i="5"/>
  <c r="I221" i="5"/>
  <c r="S223" i="5"/>
  <c r="N224" i="5"/>
  <c r="N225" i="5"/>
  <c r="I226" i="5"/>
  <c r="I227" i="5"/>
  <c r="N228" i="5"/>
  <c r="T228" i="5"/>
  <c r="N229" i="5"/>
  <c r="N230" i="5"/>
  <c r="I231" i="5"/>
  <c r="S231" i="5"/>
  <c r="N232" i="5"/>
  <c r="N234" i="5"/>
  <c r="N235" i="5"/>
  <c r="N236" i="5"/>
  <c r="S236" i="5"/>
  <c r="I237" i="5"/>
  <c r="N238" i="5"/>
  <c r="N239" i="5"/>
  <c r="N240" i="5"/>
  <c r="I241" i="5"/>
  <c r="N242" i="5"/>
  <c r="N244" i="5"/>
  <c r="S244" i="5"/>
  <c r="T244" i="5"/>
  <c r="I245" i="5"/>
  <c r="N246" i="5"/>
  <c r="S247" i="5"/>
  <c r="N248" i="5"/>
  <c r="I249" i="5"/>
  <c r="N250" i="5"/>
  <c r="I251" i="5"/>
  <c r="N252" i="5"/>
  <c r="T252" i="5"/>
  <c r="I253" i="5"/>
  <c r="N255" i="5"/>
  <c r="S255" i="5"/>
  <c r="N256" i="5"/>
  <c r="I257" i="5"/>
  <c r="I258" i="5"/>
  <c r="N259" i="5"/>
  <c r="N260" i="5"/>
  <c r="T260" i="5"/>
  <c r="I261" i="5"/>
  <c r="N262" i="5"/>
  <c r="N263" i="5"/>
  <c r="M263" i="5"/>
  <c r="N264" i="5"/>
  <c r="N266" i="5"/>
  <c r="N267" i="5"/>
  <c r="N268" i="5"/>
  <c r="T268" i="5"/>
  <c r="I269" i="5"/>
  <c r="N270" i="5"/>
  <c r="M270" i="5"/>
  <c r="N271" i="5"/>
  <c r="S271" i="5"/>
  <c r="N272" i="5"/>
  <c r="I273" i="5"/>
  <c r="N274" i="5"/>
  <c r="I275" i="5"/>
  <c r="S276" i="5"/>
  <c r="T276" i="5"/>
  <c r="N278" i="5"/>
  <c r="N280" i="5"/>
  <c r="I281" i="5"/>
  <c r="N282" i="5"/>
  <c r="I283" i="5"/>
  <c r="N284" i="5"/>
  <c r="S284" i="5"/>
  <c r="I285" i="5"/>
  <c r="N288" i="5"/>
  <c r="N290" i="5"/>
  <c r="N291" i="5"/>
  <c r="I292" i="5"/>
  <c r="S292" i="5"/>
  <c r="T292" i="5"/>
  <c r="I293" i="5"/>
  <c r="N294" i="5"/>
  <c r="N295" i="5"/>
  <c r="N296" i="5"/>
  <c r="I298" i="5"/>
  <c r="N299" i="5"/>
  <c r="I300" i="5"/>
  <c r="S300" i="5"/>
  <c r="I301" i="5"/>
  <c r="N302" i="5"/>
  <c r="N304" i="5"/>
  <c r="I305" i="5"/>
  <c r="N307" i="5"/>
  <c r="N308" i="5"/>
  <c r="S308" i="5"/>
  <c r="I309" i="5"/>
  <c r="N310" i="5"/>
  <c r="N314" i="5"/>
  <c r="I315" i="5"/>
  <c r="N316" i="5"/>
  <c r="I319" i="5"/>
  <c r="S319" i="5"/>
  <c r="N321" i="5"/>
  <c r="I322" i="5"/>
  <c r="N323" i="5"/>
  <c r="N324" i="5"/>
  <c r="T324" i="5"/>
  <c r="I325" i="5"/>
  <c r="N326" i="5"/>
  <c r="N327" i="5"/>
  <c r="N328" i="5"/>
  <c r="N330" i="5"/>
  <c r="N332" i="5"/>
  <c r="T332" i="5"/>
  <c r="N334" i="5"/>
  <c r="S335" i="5"/>
  <c r="N336" i="5"/>
  <c r="N337" i="5"/>
  <c r="N338" i="5"/>
  <c r="N339" i="5"/>
  <c r="N340" i="5"/>
  <c r="T340" i="5"/>
  <c r="I341" i="5"/>
  <c r="N342" i="5"/>
  <c r="S343" i="5"/>
  <c r="N344" i="5"/>
  <c r="N346" i="5"/>
  <c r="I347" i="5"/>
  <c r="N348" i="5"/>
  <c r="T348" i="5"/>
  <c r="I349" i="5"/>
  <c r="I351" i="5"/>
  <c r="N353" i="5"/>
  <c r="I354" i="5"/>
  <c r="N356" i="5"/>
  <c r="T356" i="5"/>
  <c r="I357" i="5"/>
  <c r="N358" i="5"/>
  <c r="I359" i="5"/>
  <c r="N360" i="5"/>
  <c r="N362" i="5"/>
  <c r="I363" i="5"/>
  <c r="N364" i="5"/>
  <c r="I365" i="5"/>
  <c r="M366" i="5"/>
  <c r="N367" i="5"/>
  <c r="I369" i="5"/>
  <c r="I370" i="5"/>
  <c r="N371" i="5"/>
  <c r="I373" i="5"/>
  <c r="I374" i="5"/>
  <c r="M376" i="5"/>
  <c r="M378" i="5"/>
  <c r="I379" i="5"/>
  <c r="I380" i="5"/>
  <c r="T380" i="5"/>
  <c r="I381" i="5"/>
  <c r="N383" i="5"/>
  <c r="I384" i="5"/>
  <c r="N385" i="5"/>
  <c r="N388" i="5"/>
  <c r="S388" i="5"/>
  <c r="T388" i="5"/>
  <c r="N389" i="5"/>
  <c r="N392" i="5"/>
  <c r="N393" i="5"/>
  <c r="N396" i="5"/>
  <c r="S396" i="5"/>
  <c r="S399" i="5"/>
  <c r="N400" i="5"/>
  <c r="N404" i="5"/>
  <c r="S404" i="5"/>
  <c r="T404" i="5"/>
  <c r="N405" i="5"/>
  <c r="N408" i="5"/>
  <c r="N409" i="5"/>
  <c r="N412" i="5"/>
  <c r="S412" i="5"/>
  <c r="S415" i="5"/>
  <c r="N416" i="5"/>
  <c r="N420" i="5"/>
  <c r="S420" i="5"/>
  <c r="T420" i="5"/>
  <c r="N421" i="5"/>
  <c r="N424" i="5"/>
  <c r="N425" i="5"/>
  <c r="N428" i="5"/>
  <c r="S428" i="5"/>
  <c r="S431" i="5"/>
  <c r="N432" i="5"/>
  <c r="N436" i="5"/>
  <c r="S436" i="5"/>
  <c r="T436" i="5"/>
  <c r="N437" i="5"/>
  <c r="N440" i="5"/>
  <c r="N441" i="5"/>
  <c r="N444" i="5"/>
  <c r="S444" i="5"/>
  <c r="S447" i="5"/>
  <c r="N448" i="5"/>
  <c r="N452" i="5"/>
  <c r="S452" i="5"/>
  <c r="T452" i="5"/>
  <c r="N453" i="5"/>
  <c r="N456" i="5"/>
  <c r="N457" i="5"/>
  <c r="N460" i="5"/>
  <c r="S460" i="5"/>
  <c r="S463" i="5"/>
  <c r="N464" i="5"/>
  <c r="N468" i="5"/>
  <c r="S468" i="5"/>
  <c r="T468" i="5"/>
  <c r="N469" i="5"/>
  <c r="N472" i="5"/>
  <c r="N473" i="5"/>
  <c r="N476" i="5"/>
  <c r="S476" i="5"/>
  <c r="S479" i="5"/>
  <c r="N480" i="5"/>
  <c r="N484" i="5"/>
  <c r="S484" i="5"/>
  <c r="T484" i="5"/>
  <c r="N485" i="5"/>
  <c r="N488" i="5"/>
  <c r="N489" i="5"/>
  <c r="N492" i="5"/>
  <c r="S492" i="5"/>
  <c r="T492" i="5"/>
  <c r="N493" i="5"/>
  <c r="N495" i="5"/>
  <c r="S495" i="5"/>
  <c r="N497" i="5"/>
  <c r="N499" i="5"/>
  <c r="T500" i="5"/>
  <c r="N501" i="5"/>
  <c r="P4" i="5"/>
  <c r="Q4" i="5"/>
  <c r="R4" i="5"/>
  <c r="P5" i="5"/>
  <c r="Q5" i="5"/>
  <c r="R5" i="5"/>
  <c r="P6" i="5"/>
  <c r="R6" i="5"/>
  <c r="P7" i="5"/>
  <c r="Q7" i="5"/>
  <c r="R7" i="5"/>
  <c r="P8" i="5"/>
  <c r="Q8" i="5"/>
  <c r="R8" i="5"/>
  <c r="P9" i="5"/>
  <c r="Q9" i="5"/>
  <c r="R9" i="5"/>
  <c r="P10" i="5"/>
  <c r="Q10" i="5"/>
  <c r="R10" i="5"/>
  <c r="P11" i="5"/>
  <c r="Q11" i="5"/>
  <c r="R11" i="5"/>
  <c r="P12" i="5"/>
  <c r="Q12" i="5"/>
  <c r="R12" i="5"/>
  <c r="P13" i="5"/>
  <c r="Q13" i="5"/>
  <c r="R13" i="5"/>
  <c r="P14" i="5"/>
  <c r="Q14" i="5"/>
  <c r="R14" i="5"/>
  <c r="P15" i="5"/>
  <c r="Q15" i="5"/>
  <c r="R15" i="5"/>
  <c r="P16" i="5"/>
  <c r="Q16" i="5"/>
  <c r="R16" i="5"/>
  <c r="P17" i="5"/>
  <c r="Q17" i="5"/>
  <c r="R17" i="5"/>
  <c r="P18" i="5"/>
  <c r="Q18" i="5"/>
  <c r="R18" i="5"/>
  <c r="P19" i="5"/>
  <c r="Q19" i="5"/>
  <c r="R19" i="5"/>
  <c r="P20" i="5"/>
  <c r="Q20" i="5"/>
  <c r="R20" i="5"/>
  <c r="P21" i="5"/>
  <c r="Q21" i="5"/>
  <c r="R21" i="5"/>
  <c r="P22" i="5"/>
  <c r="Q22" i="5"/>
  <c r="R22" i="5"/>
  <c r="P23" i="5"/>
  <c r="Q23" i="5"/>
  <c r="R23" i="5"/>
  <c r="P24" i="5"/>
  <c r="Q24" i="5"/>
  <c r="R24" i="5"/>
  <c r="P25" i="5"/>
  <c r="Q25" i="5"/>
  <c r="R25" i="5"/>
  <c r="P26" i="5"/>
  <c r="Q26" i="5"/>
  <c r="R26" i="5"/>
  <c r="P27" i="5"/>
  <c r="Q27" i="5"/>
  <c r="R27" i="5"/>
  <c r="P28" i="5"/>
  <c r="Q28" i="5"/>
  <c r="R28" i="5"/>
  <c r="P29" i="5"/>
  <c r="Q29" i="5"/>
  <c r="R29" i="5"/>
  <c r="P30" i="5"/>
  <c r="Q30" i="5"/>
  <c r="R30" i="5"/>
  <c r="P31" i="5"/>
  <c r="Q31" i="5"/>
  <c r="R31" i="5"/>
  <c r="P32" i="5"/>
  <c r="Q32" i="5"/>
  <c r="R32" i="5"/>
  <c r="P33" i="5"/>
  <c r="Q33" i="5"/>
  <c r="R33" i="5"/>
  <c r="P34" i="5"/>
  <c r="Q34" i="5"/>
  <c r="R34" i="5"/>
  <c r="P35" i="5"/>
  <c r="Q35" i="5"/>
  <c r="R35" i="5"/>
  <c r="P36" i="5"/>
  <c r="Q36" i="5"/>
  <c r="R36" i="5"/>
  <c r="P37" i="5"/>
  <c r="Q37" i="5"/>
  <c r="R37" i="5"/>
  <c r="P38" i="5"/>
  <c r="Q38" i="5"/>
  <c r="R38" i="5"/>
  <c r="P39" i="5"/>
  <c r="Q39" i="5"/>
  <c r="R39" i="5"/>
  <c r="P40" i="5"/>
  <c r="Q40" i="5"/>
  <c r="R40" i="5"/>
  <c r="P41" i="5"/>
  <c r="Q41" i="5"/>
  <c r="R41" i="5"/>
  <c r="P42" i="5"/>
  <c r="Q42" i="5"/>
  <c r="R42" i="5"/>
  <c r="P43" i="5"/>
  <c r="Q43" i="5"/>
  <c r="R43" i="5"/>
  <c r="R3" i="5"/>
  <c r="Q3" i="5"/>
  <c r="P3" i="5"/>
  <c r="Q6" i="5"/>
  <c r="S50" i="5"/>
  <c r="T47" i="5"/>
  <c r="S100" i="5"/>
  <c r="M139" i="5"/>
  <c r="N159" i="5"/>
  <c r="I159" i="5"/>
  <c r="I460" i="5"/>
  <c r="N243" i="5"/>
  <c r="M243" i="5"/>
  <c r="N171" i="5"/>
  <c r="I171" i="5"/>
  <c r="I501" i="5"/>
  <c r="S498" i="5"/>
  <c r="T495" i="5"/>
  <c r="S490" i="5"/>
  <c r="T487" i="5"/>
  <c r="S482" i="5"/>
  <c r="S474" i="5"/>
  <c r="T471" i="5"/>
  <c r="S466" i="5"/>
  <c r="S458" i="5"/>
  <c r="T455" i="5"/>
  <c r="S450" i="5"/>
  <c r="S442" i="5"/>
  <c r="T439" i="5"/>
  <c r="S434" i="5"/>
  <c r="S426" i="5"/>
  <c r="T423" i="5"/>
  <c r="S418" i="5"/>
  <c r="S410" i="5"/>
  <c r="T407" i="5"/>
  <c r="S402" i="5"/>
  <c r="S394" i="5"/>
  <c r="T391" i="5"/>
  <c r="S386" i="5"/>
  <c r="S378" i="5"/>
  <c r="S370" i="5"/>
  <c r="S362" i="5"/>
  <c r="S354" i="5"/>
  <c r="T351" i="5"/>
  <c r="S346" i="5"/>
  <c r="S338" i="5"/>
  <c r="S330" i="5"/>
  <c r="T327" i="5"/>
  <c r="S322" i="5"/>
  <c r="S314" i="5"/>
  <c r="T311" i="5"/>
  <c r="S306" i="5"/>
  <c r="S298" i="5"/>
  <c r="T295" i="5"/>
  <c r="S290" i="5"/>
  <c r="T287" i="5"/>
  <c r="S282" i="5"/>
  <c r="T279" i="5"/>
  <c r="S274" i="5"/>
  <c r="S266" i="5"/>
  <c r="T263" i="5"/>
  <c r="S258" i="5"/>
  <c r="S250" i="5"/>
  <c r="T247" i="5"/>
  <c r="S242" i="5"/>
  <c r="T239" i="5"/>
  <c r="S234" i="5"/>
  <c r="T231" i="5"/>
  <c r="S226" i="5"/>
  <c r="S218" i="5"/>
  <c r="T215" i="5"/>
  <c r="S210" i="5"/>
  <c r="S202" i="5"/>
  <c r="T199" i="5"/>
  <c r="S194" i="5"/>
  <c r="T191" i="5"/>
  <c r="S186" i="5"/>
  <c r="T183" i="5"/>
  <c r="S178" i="5"/>
  <c r="T175" i="5"/>
  <c r="S170" i="5"/>
  <c r="S162" i="5"/>
  <c r="T159" i="5"/>
  <c r="S154" i="5"/>
  <c r="S146" i="5"/>
  <c r="T143" i="5"/>
  <c r="S138" i="5"/>
  <c r="T135" i="5"/>
  <c r="S130" i="5"/>
  <c r="T127" i="5"/>
  <c r="S122" i="5"/>
  <c r="T119" i="5"/>
  <c r="S114" i="5"/>
  <c r="T111" i="5"/>
  <c r="S106" i="5"/>
  <c r="S98" i="5"/>
  <c r="T95" i="5"/>
  <c r="S487" i="5"/>
  <c r="T476" i="5"/>
  <c r="S471" i="5"/>
  <c r="T460" i="5"/>
  <c r="S455" i="5"/>
  <c r="T444" i="5"/>
  <c r="S439" i="5"/>
  <c r="T428" i="5"/>
  <c r="S423" i="5"/>
  <c r="T412" i="5"/>
  <c r="S407" i="5"/>
  <c r="T396" i="5"/>
  <c r="S391" i="5"/>
  <c r="S383" i="5"/>
  <c r="T364" i="5"/>
  <c r="S359" i="5"/>
  <c r="S351" i="5"/>
  <c r="S327" i="5"/>
  <c r="S311" i="5"/>
  <c r="T308" i="5"/>
  <c r="S303" i="5"/>
  <c r="T300" i="5"/>
  <c r="S156" i="5"/>
  <c r="I255" i="5"/>
  <c r="I252" i="5"/>
  <c r="I243" i="5"/>
  <c r="I76" i="5"/>
  <c r="M488" i="5"/>
  <c r="I389" i="5"/>
  <c r="I364" i="5"/>
  <c r="M346" i="5"/>
  <c r="I338" i="5"/>
  <c r="I274" i="5"/>
  <c r="M271" i="5"/>
  <c r="I499" i="5"/>
  <c r="T93" i="5"/>
  <c r="I484" i="5"/>
  <c r="M428" i="5"/>
  <c r="M326" i="5"/>
  <c r="M339" i="5"/>
  <c r="M230" i="5"/>
  <c r="M232" i="5"/>
  <c r="M143" i="5"/>
  <c r="I134" i="5"/>
  <c r="I107" i="5"/>
  <c r="M501" i="5"/>
  <c r="I444" i="5"/>
  <c r="M409" i="5"/>
  <c r="M364" i="5"/>
  <c r="M485" i="5"/>
  <c r="I472" i="5"/>
  <c r="I452" i="5"/>
  <c r="I334" i="5"/>
  <c r="I296" i="5"/>
  <c r="M278" i="5"/>
  <c r="I266" i="5"/>
  <c r="I263" i="5"/>
  <c r="I102" i="5"/>
  <c r="T498" i="5"/>
  <c r="T490" i="5"/>
  <c r="T474" i="5"/>
  <c r="T466" i="5"/>
  <c r="T458" i="5"/>
  <c r="T450" i="5"/>
  <c r="T442" i="5"/>
  <c r="T434" i="5"/>
  <c r="T426" i="5"/>
  <c r="T418" i="5"/>
  <c r="T410" i="5"/>
  <c r="T402" i="5"/>
  <c r="T394" i="5"/>
  <c r="T386" i="5"/>
  <c r="T378" i="5"/>
  <c r="S373" i="5"/>
  <c r="T370" i="5"/>
  <c r="T362" i="5"/>
  <c r="T354" i="5"/>
  <c r="T346" i="5"/>
  <c r="S341" i="5"/>
  <c r="T338" i="5"/>
  <c r="S333" i="5"/>
  <c r="T330" i="5"/>
  <c r="T322" i="5"/>
  <c r="S317" i="5"/>
  <c r="T314" i="5"/>
  <c r="T306" i="5"/>
  <c r="T298" i="5"/>
  <c r="T290" i="5"/>
  <c r="T282" i="5"/>
  <c r="T274" i="5"/>
  <c r="T266" i="5"/>
  <c r="T258" i="5"/>
  <c r="T250" i="5"/>
  <c r="T242" i="5"/>
  <c r="S237" i="5"/>
  <c r="T234" i="5"/>
  <c r="T226" i="5"/>
  <c r="T218" i="5"/>
  <c r="T210" i="5"/>
  <c r="T202" i="5"/>
  <c r="T194" i="5"/>
  <c r="S189" i="5"/>
  <c r="T186" i="5"/>
  <c r="T178" i="5"/>
  <c r="T170" i="5"/>
  <c r="S165" i="5"/>
  <c r="T162" i="5"/>
  <c r="T154" i="5"/>
  <c r="T146" i="5"/>
  <c r="T138" i="5"/>
  <c r="T130" i="5"/>
  <c r="T122" i="5"/>
  <c r="T114" i="5"/>
  <c r="T106" i="5"/>
  <c r="T98" i="5"/>
  <c r="T90" i="5"/>
  <c r="T82" i="5"/>
  <c r="T74" i="5"/>
  <c r="T66" i="5"/>
  <c r="T58" i="5"/>
  <c r="T50" i="5"/>
  <c r="I441" i="5"/>
  <c r="I356" i="5"/>
  <c r="I346" i="5"/>
  <c r="I259" i="5"/>
  <c r="M104" i="5"/>
  <c r="I74" i="5"/>
  <c r="M54" i="5"/>
  <c r="M123" i="5"/>
  <c r="S295" i="5"/>
  <c r="S287" i="5"/>
  <c r="T284" i="5"/>
  <c r="S279" i="5"/>
  <c r="S263" i="5"/>
  <c r="S260" i="5"/>
  <c r="S239" i="5"/>
  <c r="T236" i="5"/>
  <c r="T220" i="5"/>
  <c r="I416" i="5"/>
  <c r="M392" i="5"/>
  <c r="M358" i="5"/>
  <c r="M255" i="5"/>
  <c r="I204" i="5"/>
  <c r="I198" i="5"/>
  <c r="I155" i="5"/>
  <c r="I138" i="5"/>
  <c r="I123" i="5"/>
  <c r="M76" i="5"/>
  <c r="I60" i="5"/>
  <c r="M400" i="5"/>
  <c r="M468" i="5"/>
  <c r="M436" i="5"/>
  <c r="I400" i="5"/>
  <c r="I316" i="5"/>
  <c r="I295" i="5"/>
  <c r="I210" i="5"/>
  <c r="I179" i="5"/>
  <c r="I112" i="5"/>
  <c r="I96" i="5"/>
  <c r="I70" i="5"/>
  <c r="M51" i="5"/>
  <c r="M238" i="5"/>
  <c r="M236" i="5"/>
  <c r="I480" i="5"/>
  <c r="I457" i="5"/>
  <c r="M444" i="5"/>
  <c r="M441" i="5"/>
  <c r="M425" i="5"/>
  <c r="M412" i="5"/>
  <c r="I405" i="5"/>
  <c r="M389" i="5"/>
  <c r="M356" i="5"/>
  <c r="I268" i="5"/>
  <c r="I238" i="5"/>
  <c r="I236" i="5"/>
  <c r="I82" i="5"/>
  <c r="M440" i="5"/>
  <c r="I392" i="5"/>
  <c r="I360" i="5"/>
  <c r="I336" i="5"/>
  <c r="M324" i="5"/>
  <c r="M159" i="5"/>
  <c r="M88" i="5"/>
  <c r="M78" i="5"/>
  <c r="M56" i="5"/>
  <c r="M100" i="5"/>
  <c r="S215" i="5"/>
  <c r="S199" i="5"/>
  <c r="T196" i="5"/>
  <c r="S191" i="5"/>
  <c r="S183" i="5"/>
  <c r="S175" i="5"/>
  <c r="M480" i="5"/>
  <c r="M464" i="5"/>
  <c r="M420" i="5"/>
  <c r="M310" i="5"/>
  <c r="I307" i="5"/>
  <c r="M291" i="5"/>
  <c r="I224" i="5"/>
  <c r="M171" i="5"/>
  <c r="I115" i="5"/>
  <c r="M102" i="5"/>
  <c r="I100" i="5"/>
  <c r="M50" i="5"/>
  <c r="T41" i="5"/>
  <c r="T25" i="5"/>
  <c r="T9" i="5"/>
  <c r="I488" i="5"/>
  <c r="I485" i="5"/>
  <c r="I473" i="5"/>
  <c r="M452" i="5"/>
  <c r="I412" i="5"/>
  <c r="I409" i="5"/>
  <c r="M393" i="5"/>
  <c r="M348" i="5"/>
  <c r="I342" i="5"/>
  <c r="I326" i="5"/>
  <c r="I324" i="5"/>
  <c r="I291" i="5"/>
  <c r="I272" i="5"/>
  <c r="I270" i="5"/>
  <c r="I262" i="5"/>
  <c r="M259" i="5"/>
  <c r="M256" i="5"/>
  <c r="M200" i="5"/>
  <c r="I188" i="5"/>
  <c r="M179" i="5"/>
  <c r="I167" i="5"/>
  <c r="I152" i="5"/>
  <c r="I104" i="5"/>
  <c r="M96" i="5"/>
  <c r="M47" i="5"/>
  <c r="M267" i="5"/>
  <c r="M228" i="5"/>
  <c r="M493" i="5"/>
  <c r="M328" i="5"/>
  <c r="I493" i="5"/>
  <c r="M460" i="5"/>
  <c r="M457" i="5"/>
  <c r="M448" i="5"/>
  <c r="I371" i="5"/>
  <c r="I362" i="5"/>
  <c r="M336" i="5"/>
  <c r="I328" i="5"/>
  <c r="M314" i="5"/>
  <c r="M295" i="5"/>
  <c r="M274" i="5"/>
  <c r="I267" i="5"/>
  <c r="I228" i="5"/>
  <c r="M202" i="5"/>
  <c r="I68" i="5"/>
  <c r="I47" i="5"/>
  <c r="S41" i="5"/>
  <c r="T482" i="5"/>
  <c r="S43" i="5"/>
  <c r="I139" i="5"/>
  <c r="I78" i="5"/>
  <c r="M52" i="5"/>
  <c r="I116" i="5"/>
  <c r="M184" i="5"/>
  <c r="M114" i="5"/>
  <c r="M80" i="5"/>
  <c r="I495" i="5"/>
  <c r="M453" i="5"/>
  <c r="I388" i="5"/>
  <c r="I340" i="5"/>
  <c r="M266" i="5"/>
  <c r="M220" i="5"/>
  <c r="M198" i="5"/>
  <c r="M192" i="5"/>
  <c r="I184" i="5"/>
  <c r="M155" i="5"/>
  <c r="M152" i="5"/>
  <c r="M118" i="5"/>
  <c r="M116" i="5"/>
  <c r="I114" i="5"/>
  <c r="I111" i="5"/>
  <c r="I108" i="5"/>
  <c r="I80" i="5"/>
  <c r="M46" i="5"/>
  <c r="S357" i="5"/>
  <c r="S301" i="5"/>
  <c r="M495" i="5"/>
  <c r="I476" i="5"/>
  <c r="I468" i="5"/>
  <c r="M456" i="5"/>
  <c r="I453" i="5"/>
  <c r="I448" i="5"/>
  <c r="I440" i="5"/>
  <c r="I428" i="5"/>
  <c r="I425" i="5"/>
  <c r="I420" i="5"/>
  <c r="I408" i="5"/>
  <c r="M405" i="5"/>
  <c r="M371" i="5"/>
  <c r="M360" i="5"/>
  <c r="M342" i="5"/>
  <c r="M340" i="5"/>
  <c r="M338" i="5"/>
  <c r="M316" i="5"/>
  <c r="I314" i="5"/>
  <c r="I299" i="5"/>
  <c r="M296" i="5"/>
  <c r="I278" i="5"/>
  <c r="I271" i="5"/>
  <c r="I256" i="5"/>
  <c r="I242" i="5"/>
  <c r="I232" i="5"/>
  <c r="I230" i="5"/>
  <c r="I220" i="5"/>
  <c r="M206" i="5"/>
  <c r="M204" i="5"/>
  <c r="M188" i="5"/>
  <c r="I186" i="5"/>
  <c r="M175" i="5"/>
  <c r="I170" i="5"/>
  <c r="M167" i="5"/>
  <c r="M156" i="5"/>
  <c r="M108" i="5"/>
  <c r="M106" i="5"/>
  <c r="I88" i="5"/>
  <c r="M82" i="5"/>
  <c r="I72" i="5"/>
  <c r="I51" i="5"/>
  <c r="M44" i="5"/>
  <c r="S307" i="5"/>
  <c r="S493" i="5"/>
  <c r="S309" i="5"/>
  <c r="M344" i="5"/>
  <c r="M280" i="5"/>
  <c r="M264" i="5"/>
  <c r="M260" i="5"/>
  <c r="M248" i="5"/>
  <c r="M246" i="5"/>
  <c r="M234" i="5"/>
  <c r="M150" i="5"/>
  <c r="M148" i="5"/>
  <c r="M135" i="5"/>
  <c r="M127" i="5"/>
  <c r="M110" i="5"/>
  <c r="M90" i="5"/>
  <c r="M64" i="5"/>
  <c r="M48" i="5"/>
  <c r="T478" i="5"/>
  <c r="S155" i="5"/>
  <c r="M497" i="5"/>
  <c r="M499" i="5"/>
  <c r="I497" i="5"/>
  <c r="M484" i="5"/>
  <c r="M472" i="5"/>
  <c r="M469" i="5"/>
  <c r="I421" i="5"/>
  <c r="M396" i="5"/>
  <c r="I385" i="5"/>
  <c r="I344" i="5"/>
  <c r="M307" i="5"/>
  <c r="I280" i="5"/>
  <c r="M272" i="5"/>
  <c r="M268" i="5"/>
  <c r="I264" i="5"/>
  <c r="M262" i="5"/>
  <c r="I260" i="5"/>
  <c r="I248" i="5"/>
  <c r="I246" i="5"/>
  <c r="I234" i="5"/>
  <c r="M224" i="5"/>
  <c r="I196" i="5"/>
  <c r="I150" i="5"/>
  <c r="I148" i="5"/>
  <c r="I135" i="5"/>
  <c r="I127" i="5"/>
  <c r="M112" i="5"/>
  <c r="I110" i="5"/>
  <c r="I90" i="5"/>
  <c r="M74" i="5"/>
  <c r="I64" i="5"/>
  <c r="I48" i="5"/>
  <c r="I471" i="5"/>
  <c r="N471" i="5"/>
  <c r="M329" i="5"/>
  <c r="N329" i="5"/>
  <c r="I286" i="5"/>
  <c r="N286" i="5"/>
  <c r="M172" i="5"/>
  <c r="N172" i="5"/>
  <c r="M165" i="5"/>
  <c r="N165" i="5"/>
  <c r="I486" i="5"/>
  <c r="N486" i="5"/>
  <c r="I455" i="5"/>
  <c r="N455" i="5"/>
  <c r="I397" i="5"/>
  <c r="N397" i="5"/>
  <c r="M377" i="5"/>
  <c r="N377" i="5"/>
  <c r="M205" i="5"/>
  <c r="N205" i="5"/>
  <c r="M174" i="5"/>
  <c r="N174" i="5"/>
  <c r="M157" i="5"/>
  <c r="N157" i="5"/>
  <c r="M79" i="5"/>
  <c r="N79" i="5"/>
  <c r="M45" i="5"/>
  <c r="N45" i="5"/>
  <c r="S198" i="5"/>
  <c r="I478" i="5"/>
  <c r="N478" i="5"/>
  <c r="I470" i="5"/>
  <c r="N470" i="5"/>
  <c r="I465" i="5"/>
  <c r="N465" i="5"/>
  <c r="I447" i="5"/>
  <c r="N447" i="5"/>
  <c r="I382" i="5"/>
  <c r="N382" i="5"/>
  <c r="M359" i="5"/>
  <c r="N359" i="5"/>
  <c r="M309" i="5"/>
  <c r="N309" i="5"/>
  <c r="I215" i="5"/>
  <c r="N215" i="5"/>
  <c r="M162" i="5"/>
  <c r="N162" i="5"/>
  <c r="I62" i="5"/>
  <c r="N62" i="5"/>
  <c r="M55" i="5"/>
  <c r="N55" i="5"/>
  <c r="S483" i="5"/>
  <c r="S451" i="5"/>
  <c r="T42" i="5"/>
  <c r="I466" i="5"/>
  <c r="N466" i="5"/>
  <c r="I395" i="5"/>
  <c r="N395" i="5"/>
  <c r="M194" i="5"/>
  <c r="N194" i="5"/>
  <c r="M140" i="5"/>
  <c r="N140" i="5"/>
  <c r="M121" i="5"/>
  <c r="N121" i="5"/>
  <c r="I63" i="5"/>
  <c r="N63" i="5"/>
  <c r="I481" i="5"/>
  <c r="N481" i="5"/>
  <c r="I463" i="5"/>
  <c r="N463" i="5"/>
  <c r="I419" i="5"/>
  <c r="N419" i="5"/>
  <c r="I410" i="5"/>
  <c r="N410" i="5"/>
  <c r="M349" i="5"/>
  <c r="N349" i="5"/>
  <c r="M347" i="5"/>
  <c r="N347" i="5"/>
  <c r="M289" i="5"/>
  <c r="N289" i="5"/>
  <c r="I279" i="5"/>
  <c r="N279" i="5"/>
  <c r="I254" i="5"/>
  <c r="N254" i="5"/>
  <c r="M203" i="5"/>
  <c r="N203" i="5"/>
  <c r="M65" i="5"/>
  <c r="N65" i="5"/>
  <c r="M49" i="5"/>
  <c r="N49" i="5"/>
  <c r="I491" i="5"/>
  <c r="N491" i="5"/>
  <c r="I439" i="5"/>
  <c r="N439" i="5"/>
  <c r="I434" i="5"/>
  <c r="N434" i="5"/>
  <c r="I403" i="5"/>
  <c r="N403" i="5"/>
  <c r="I394" i="5"/>
  <c r="N394" i="5"/>
  <c r="M374" i="5"/>
  <c r="N374" i="5"/>
  <c r="M369" i="5"/>
  <c r="N369" i="5"/>
  <c r="I331" i="5"/>
  <c r="N331" i="5"/>
  <c r="M245" i="5"/>
  <c r="N245" i="5"/>
  <c r="M237" i="5"/>
  <c r="N237" i="5"/>
  <c r="M223" i="5"/>
  <c r="N223" i="5"/>
  <c r="M218" i="5"/>
  <c r="N218" i="5"/>
  <c r="M191" i="5"/>
  <c r="N191" i="5"/>
  <c r="M133" i="5"/>
  <c r="N133" i="5"/>
  <c r="M125" i="5"/>
  <c r="N125" i="5"/>
  <c r="S419" i="5"/>
  <c r="S387" i="5"/>
  <c r="I475" i="5"/>
  <c r="N475" i="5"/>
  <c r="I462" i="5"/>
  <c r="N462" i="5"/>
  <c r="I449" i="5"/>
  <c r="N449" i="5"/>
  <c r="I431" i="5"/>
  <c r="N431" i="5"/>
  <c r="I366" i="5"/>
  <c r="N366" i="5"/>
  <c r="M333" i="5"/>
  <c r="N333" i="5"/>
  <c r="M322" i="5"/>
  <c r="N322" i="5"/>
  <c r="I303" i="5"/>
  <c r="N303" i="5"/>
  <c r="M258" i="5"/>
  <c r="N258" i="5"/>
  <c r="M249" i="5"/>
  <c r="N249" i="5"/>
  <c r="I247" i="5"/>
  <c r="N247" i="5"/>
  <c r="I212" i="5"/>
  <c r="N212" i="5"/>
  <c r="M169" i="5"/>
  <c r="N169" i="5"/>
  <c r="M164" i="5"/>
  <c r="N164" i="5"/>
  <c r="M137" i="5"/>
  <c r="N137" i="5"/>
  <c r="M85" i="5"/>
  <c r="N85" i="5"/>
  <c r="T496" i="5"/>
  <c r="I494" i="5"/>
  <c r="N494" i="5"/>
  <c r="I446" i="5"/>
  <c r="N446" i="5"/>
  <c r="I438" i="5"/>
  <c r="N438" i="5"/>
  <c r="I407" i="5"/>
  <c r="N407" i="5"/>
  <c r="I402" i="5"/>
  <c r="N402" i="5"/>
  <c r="M379" i="5"/>
  <c r="N379" i="5"/>
  <c r="M306" i="5"/>
  <c r="N306" i="5"/>
  <c r="I276" i="5"/>
  <c r="N276" i="5"/>
  <c r="M253" i="5"/>
  <c r="N253" i="5"/>
  <c r="I222" i="5"/>
  <c r="N222" i="5"/>
  <c r="M173" i="5"/>
  <c r="N173" i="5"/>
  <c r="M59" i="5"/>
  <c r="N59" i="5"/>
  <c r="S25" i="5"/>
  <c r="T43" i="5"/>
  <c r="T493" i="5"/>
  <c r="I483" i="5"/>
  <c r="N483" i="5"/>
  <c r="I474" i="5"/>
  <c r="N474" i="5"/>
  <c r="I469" i="5"/>
  <c r="I464" i="5"/>
  <c r="I461" i="5"/>
  <c r="N461" i="5"/>
  <c r="I456" i="5"/>
  <c r="I443" i="5"/>
  <c r="N443" i="5"/>
  <c r="I436" i="5"/>
  <c r="I430" i="5"/>
  <c r="N430" i="5"/>
  <c r="I422" i="5"/>
  <c r="N422" i="5"/>
  <c r="I417" i="5"/>
  <c r="N417" i="5"/>
  <c r="I399" i="5"/>
  <c r="N399" i="5"/>
  <c r="I396" i="5"/>
  <c r="I393" i="5"/>
  <c r="I391" i="5"/>
  <c r="N391" i="5"/>
  <c r="I386" i="5"/>
  <c r="N386" i="5"/>
  <c r="M381" i="5"/>
  <c r="N381" i="5"/>
  <c r="I376" i="5"/>
  <c r="N376" i="5"/>
  <c r="M373" i="5"/>
  <c r="N373" i="5"/>
  <c r="M363" i="5"/>
  <c r="N363" i="5"/>
  <c r="I358" i="5"/>
  <c r="I348" i="5"/>
  <c r="M341" i="5"/>
  <c r="N341" i="5"/>
  <c r="I339" i="5"/>
  <c r="M335" i="5"/>
  <c r="N335" i="5"/>
  <c r="I318" i="5"/>
  <c r="N318" i="5"/>
  <c r="M313" i="5"/>
  <c r="N313" i="5"/>
  <c r="I310" i="5"/>
  <c r="M300" i="5"/>
  <c r="N300" i="5"/>
  <c r="M227" i="5"/>
  <c r="N227" i="5"/>
  <c r="M217" i="5"/>
  <c r="N217" i="5"/>
  <c r="I206" i="5"/>
  <c r="I192" i="5"/>
  <c r="I175" i="5"/>
  <c r="M166" i="5"/>
  <c r="N166" i="5"/>
  <c r="M161" i="5"/>
  <c r="N161" i="5"/>
  <c r="I156" i="5"/>
  <c r="I143" i="5"/>
  <c r="M136" i="5"/>
  <c r="N136" i="5"/>
  <c r="M122" i="5"/>
  <c r="N122" i="5"/>
  <c r="I106" i="5"/>
  <c r="I94" i="5"/>
  <c r="N94" i="5"/>
  <c r="I92" i="5"/>
  <c r="M73" i="5"/>
  <c r="N73" i="5"/>
  <c r="I71" i="5"/>
  <c r="N71" i="5"/>
  <c r="I56" i="5"/>
  <c r="I54" i="5"/>
  <c r="I52" i="5"/>
  <c r="I50" i="5"/>
  <c r="I46" i="5"/>
  <c r="I44" i="5"/>
  <c r="I502" i="5"/>
  <c r="N502" i="5"/>
  <c r="I435" i="5"/>
  <c r="N435" i="5"/>
  <c r="I426" i="5"/>
  <c r="N426" i="5"/>
  <c r="I352" i="5"/>
  <c r="N352" i="5"/>
  <c r="M312" i="5"/>
  <c r="N312" i="5"/>
  <c r="M277" i="5"/>
  <c r="N277" i="5"/>
  <c r="M160" i="5"/>
  <c r="N160" i="5"/>
  <c r="M93" i="5"/>
  <c r="N93" i="5"/>
  <c r="I450" i="5"/>
  <c r="N450" i="5"/>
  <c r="I355" i="5"/>
  <c r="N355" i="5"/>
  <c r="M226" i="5"/>
  <c r="N226" i="5"/>
  <c r="I128" i="5"/>
  <c r="N128" i="5"/>
  <c r="M357" i="5"/>
  <c r="N357" i="5"/>
  <c r="I311" i="5"/>
  <c r="N311" i="5"/>
  <c r="I418" i="5"/>
  <c r="N418" i="5"/>
  <c r="I477" i="5"/>
  <c r="N477" i="5"/>
  <c r="I433" i="5"/>
  <c r="N433" i="5"/>
  <c r="I415" i="5"/>
  <c r="N415" i="5"/>
  <c r="I368" i="5"/>
  <c r="N368" i="5"/>
  <c r="M251" i="5"/>
  <c r="N251" i="5"/>
  <c r="M241" i="5"/>
  <c r="N241" i="5"/>
  <c r="I214" i="5"/>
  <c r="N214" i="5"/>
  <c r="M209" i="5"/>
  <c r="N209" i="5"/>
  <c r="M195" i="5"/>
  <c r="N195" i="5"/>
  <c r="M141" i="5"/>
  <c r="N141" i="5"/>
  <c r="M130" i="5"/>
  <c r="N130" i="5"/>
  <c r="M67" i="5"/>
  <c r="N67" i="5"/>
  <c r="T27" i="5"/>
  <c r="I498" i="5"/>
  <c r="N498" i="5"/>
  <c r="M489" i="5"/>
  <c r="I445" i="5"/>
  <c r="N445" i="5"/>
  <c r="M437" i="5"/>
  <c r="M424" i="5"/>
  <c r="I406" i="5"/>
  <c r="N406" i="5"/>
  <c r="I350" i="5"/>
  <c r="N350" i="5"/>
  <c r="I343" i="5"/>
  <c r="N343" i="5"/>
  <c r="I287" i="5"/>
  <c r="N287" i="5"/>
  <c r="M273" i="5"/>
  <c r="N273" i="5"/>
  <c r="M269" i="5"/>
  <c r="N269" i="5"/>
  <c r="M265" i="5"/>
  <c r="N265" i="5"/>
  <c r="M257" i="5"/>
  <c r="N257" i="5"/>
  <c r="M250" i="5"/>
  <c r="M244" i="5"/>
  <c r="M240" i="5"/>
  <c r="M185" i="5"/>
  <c r="N185" i="5"/>
  <c r="M180" i="5"/>
  <c r="N180" i="5"/>
  <c r="I163" i="5"/>
  <c r="N163" i="5"/>
  <c r="I158" i="5"/>
  <c r="N158" i="5"/>
  <c r="M151" i="5"/>
  <c r="M147" i="5"/>
  <c r="M132" i="5"/>
  <c r="M124" i="5"/>
  <c r="N124" i="5"/>
  <c r="M119" i="5"/>
  <c r="M101" i="5"/>
  <c r="N101" i="5"/>
  <c r="M86" i="5"/>
  <c r="M84" i="5"/>
  <c r="M75" i="5"/>
  <c r="N75" i="5"/>
  <c r="M58" i="5"/>
  <c r="I479" i="5"/>
  <c r="N479" i="5"/>
  <c r="I413" i="5"/>
  <c r="N413" i="5"/>
  <c r="M317" i="5"/>
  <c r="N317" i="5"/>
  <c r="M153" i="5"/>
  <c r="N153" i="5"/>
  <c r="M113" i="5"/>
  <c r="N113" i="5"/>
  <c r="M109" i="5"/>
  <c r="N109" i="5"/>
  <c r="M105" i="5"/>
  <c r="N105" i="5"/>
  <c r="M91" i="5"/>
  <c r="N91" i="5"/>
  <c r="M380" i="5"/>
  <c r="N380" i="5"/>
  <c r="M301" i="5"/>
  <c r="N301" i="5"/>
  <c r="M292" i="5"/>
  <c r="N292" i="5"/>
  <c r="M181" i="5"/>
  <c r="N181" i="5"/>
  <c r="M142" i="5"/>
  <c r="N142" i="5"/>
  <c r="M98" i="5"/>
  <c r="N98" i="5"/>
  <c r="I454" i="5"/>
  <c r="N454" i="5"/>
  <c r="I423" i="5"/>
  <c r="N423" i="5"/>
  <c r="M387" i="5"/>
  <c r="N387" i="5"/>
  <c r="M361" i="5"/>
  <c r="N361" i="5"/>
  <c r="M319" i="5"/>
  <c r="N319" i="5"/>
  <c r="M285" i="5"/>
  <c r="N285" i="5"/>
  <c r="M283" i="5"/>
  <c r="N283" i="5"/>
  <c r="M281" i="5"/>
  <c r="N281" i="5"/>
  <c r="M95" i="5"/>
  <c r="N95" i="5"/>
  <c r="M69" i="5"/>
  <c r="N69" i="5"/>
  <c r="S232" i="5"/>
  <c r="I496" i="5"/>
  <c r="N496" i="5"/>
  <c r="I490" i="5"/>
  <c r="N490" i="5"/>
  <c r="I459" i="5"/>
  <c r="N459" i="5"/>
  <c r="M384" i="5"/>
  <c r="N384" i="5"/>
  <c r="M354" i="5"/>
  <c r="N354" i="5"/>
  <c r="M351" i="5"/>
  <c r="N351" i="5"/>
  <c r="M298" i="5"/>
  <c r="N298" i="5"/>
  <c r="M293" i="5"/>
  <c r="N293" i="5"/>
  <c r="I190" i="5"/>
  <c r="N190" i="5"/>
  <c r="I183" i="5"/>
  <c r="N183" i="5"/>
  <c r="M178" i="5"/>
  <c r="N178" i="5"/>
  <c r="M146" i="5"/>
  <c r="N146" i="5"/>
  <c r="M492" i="5"/>
  <c r="I467" i="5"/>
  <c r="N467" i="5"/>
  <c r="I458" i="5"/>
  <c r="N458" i="5"/>
  <c r="M432" i="5"/>
  <c r="I427" i="5"/>
  <c r="N427" i="5"/>
  <c r="I414" i="5"/>
  <c r="N414" i="5"/>
  <c r="M404" i="5"/>
  <c r="I401" i="5"/>
  <c r="N401" i="5"/>
  <c r="M383" i="5"/>
  <c r="M367" i="5"/>
  <c r="M365" i="5"/>
  <c r="N365" i="5"/>
  <c r="M332" i="5"/>
  <c r="M327" i="5"/>
  <c r="M323" i="5"/>
  <c r="M297" i="5"/>
  <c r="N297" i="5"/>
  <c r="M284" i="5"/>
  <c r="M282" i="5"/>
  <c r="M261" i="5"/>
  <c r="N261" i="5"/>
  <c r="S19" i="5"/>
  <c r="I500" i="5"/>
  <c r="N500" i="5"/>
  <c r="I492" i="5"/>
  <c r="I489" i="5"/>
  <c r="I487" i="5"/>
  <c r="N487" i="5"/>
  <c r="I482" i="5"/>
  <c r="N482" i="5"/>
  <c r="M476" i="5"/>
  <c r="M473" i="5"/>
  <c r="I451" i="5"/>
  <c r="N451" i="5"/>
  <c r="I442" i="5"/>
  <c r="N442" i="5"/>
  <c r="I437" i="5"/>
  <c r="I432" i="5"/>
  <c r="I429" i="5"/>
  <c r="N429" i="5"/>
  <c r="I424" i="5"/>
  <c r="M421" i="5"/>
  <c r="M416" i="5"/>
  <c r="I411" i="5"/>
  <c r="N411" i="5"/>
  <c r="M408" i="5"/>
  <c r="I404" i="5"/>
  <c r="I398" i="5"/>
  <c r="N398" i="5"/>
  <c r="I390" i="5"/>
  <c r="N390" i="5"/>
  <c r="M388" i="5"/>
  <c r="M385" i="5"/>
  <c r="I383" i="5"/>
  <c r="I378" i="5"/>
  <c r="N378" i="5"/>
  <c r="I375" i="5"/>
  <c r="N375" i="5"/>
  <c r="I372" i="5"/>
  <c r="N372" i="5"/>
  <c r="M370" i="5"/>
  <c r="N370" i="5"/>
  <c r="I367" i="5"/>
  <c r="M362" i="5"/>
  <c r="M345" i="5"/>
  <c r="N345" i="5"/>
  <c r="M334" i="5"/>
  <c r="I332" i="5"/>
  <c r="I327" i="5"/>
  <c r="M325" i="5"/>
  <c r="N325" i="5"/>
  <c r="I323" i="5"/>
  <c r="I320" i="5"/>
  <c r="N320" i="5"/>
  <c r="I317" i="5"/>
  <c r="M315" i="5"/>
  <c r="N315" i="5"/>
  <c r="I312" i="5"/>
  <c r="M305" i="5"/>
  <c r="N305" i="5"/>
  <c r="M299" i="5"/>
  <c r="I284" i="5"/>
  <c r="I282" i="5"/>
  <c r="I277" i="5"/>
  <c r="M275" i="5"/>
  <c r="N275" i="5"/>
  <c r="M252" i="5"/>
  <c r="I250" i="5"/>
  <c r="I244" i="5"/>
  <c r="M242" i="5"/>
  <c r="I240" i="5"/>
  <c r="M233" i="5"/>
  <c r="N233" i="5"/>
  <c r="M231" i="5"/>
  <c r="N231" i="5"/>
  <c r="M221" i="5"/>
  <c r="N221" i="5"/>
  <c r="M219" i="5"/>
  <c r="N219" i="5"/>
  <c r="I216" i="5"/>
  <c r="N216" i="5"/>
  <c r="M213" i="5"/>
  <c r="N213" i="5"/>
  <c r="M210" i="5"/>
  <c r="I208" i="5"/>
  <c r="N208" i="5"/>
  <c r="M201" i="5"/>
  <c r="N201" i="5"/>
  <c r="M196" i="5"/>
  <c r="I194" i="5"/>
  <c r="M189" i="5"/>
  <c r="N189" i="5"/>
  <c r="M187" i="5"/>
  <c r="N187" i="5"/>
  <c r="M177" i="5"/>
  <c r="N177" i="5"/>
  <c r="I172" i="5"/>
  <c r="M170" i="5"/>
  <c r="I165" i="5"/>
  <c r="I160" i="5"/>
  <c r="I153" i="5"/>
  <c r="I151" i="5"/>
  <c r="M149" i="5"/>
  <c r="N149" i="5"/>
  <c r="I147" i="5"/>
  <c r="M145" i="5"/>
  <c r="N145" i="5"/>
  <c r="I140" i="5"/>
  <c r="M138" i="5"/>
  <c r="I132" i="5"/>
  <c r="M129" i="5"/>
  <c r="N129" i="5"/>
  <c r="I126" i="5"/>
  <c r="N126" i="5"/>
  <c r="I121" i="5"/>
  <c r="I119" i="5"/>
  <c r="M117" i="5"/>
  <c r="N117" i="5"/>
  <c r="M115" i="5"/>
  <c r="I113" i="5"/>
  <c r="M111" i="5"/>
  <c r="I109" i="5"/>
  <c r="M107" i="5"/>
  <c r="I93" i="5"/>
  <c r="I86" i="5"/>
  <c r="I84" i="5"/>
  <c r="M72" i="5"/>
  <c r="M70" i="5"/>
  <c r="M68" i="5"/>
  <c r="M66" i="5"/>
  <c r="N66" i="5"/>
  <c r="M60" i="5"/>
  <c r="I58" i="5"/>
  <c r="T16" i="5"/>
  <c r="I120" i="5"/>
  <c r="M120" i="5"/>
  <c r="M53" i="5"/>
  <c r="I53" i="5"/>
  <c r="T273" i="5"/>
  <c r="S273" i="5"/>
  <c r="S430" i="5"/>
  <c r="M81" i="5"/>
  <c r="I81" i="5"/>
  <c r="I302" i="5"/>
  <c r="M302" i="5"/>
  <c r="I211" i="5"/>
  <c r="M211" i="5"/>
  <c r="M97" i="5"/>
  <c r="I97" i="5"/>
  <c r="T467" i="5"/>
  <c r="T435" i="5"/>
  <c r="T403" i="5"/>
  <c r="T368" i="5"/>
  <c r="S211" i="5"/>
  <c r="S91" i="5"/>
  <c r="S83" i="5"/>
  <c r="S433" i="5"/>
  <c r="S435" i="5"/>
  <c r="S403" i="5"/>
  <c r="M353" i="5"/>
  <c r="I353" i="5"/>
  <c r="I330" i="5"/>
  <c r="M330" i="5"/>
  <c r="I304" i="5"/>
  <c r="M304" i="5"/>
  <c r="M290" i="5"/>
  <c r="I290" i="5"/>
  <c r="I235" i="5"/>
  <c r="M235" i="5"/>
  <c r="M197" i="5"/>
  <c r="I197" i="5"/>
  <c r="I178" i="5"/>
  <c r="I164" i="5"/>
  <c r="I87" i="5"/>
  <c r="M87" i="5"/>
  <c r="M61" i="5"/>
  <c r="I61" i="5"/>
  <c r="M225" i="5"/>
  <c r="I225" i="5"/>
  <c r="I207" i="5"/>
  <c r="M207" i="5"/>
  <c r="S39" i="5"/>
  <c r="S4" i="5"/>
  <c r="S446" i="5"/>
  <c r="S398" i="5"/>
  <c r="I288" i="5"/>
  <c r="M288" i="5"/>
  <c r="M193" i="5"/>
  <c r="I193" i="5"/>
  <c r="I83" i="5"/>
  <c r="M83" i="5"/>
  <c r="T483" i="5"/>
  <c r="S459" i="5"/>
  <c r="T387" i="5"/>
  <c r="T371" i="5"/>
  <c r="S371" i="5"/>
  <c r="S363" i="5"/>
  <c r="S251" i="5"/>
  <c r="S179" i="5"/>
  <c r="T160" i="5"/>
  <c r="S465" i="5"/>
  <c r="S417" i="5"/>
  <c r="S401" i="5"/>
  <c r="I99" i="5"/>
  <c r="M99" i="5"/>
  <c r="M500" i="5"/>
  <c r="M481" i="5"/>
  <c r="M477" i="5"/>
  <c r="M471" i="5"/>
  <c r="M465" i="5"/>
  <c r="M461" i="5"/>
  <c r="M455" i="5"/>
  <c r="M449" i="5"/>
  <c r="M445" i="5"/>
  <c r="M439" i="5"/>
  <c r="M433" i="5"/>
  <c r="M429" i="5"/>
  <c r="M423" i="5"/>
  <c r="M417" i="5"/>
  <c r="M413" i="5"/>
  <c r="M407" i="5"/>
  <c r="M401" i="5"/>
  <c r="M397" i="5"/>
  <c r="M391" i="5"/>
  <c r="M355" i="5"/>
  <c r="M320" i="5"/>
  <c r="S289" i="5"/>
  <c r="M287" i="5"/>
  <c r="M276" i="5"/>
  <c r="M214" i="5"/>
  <c r="I199" i="5"/>
  <c r="M199" i="5"/>
  <c r="I131" i="5"/>
  <c r="M131" i="5"/>
  <c r="M128" i="5"/>
  <c r="I103" i="5"/>
  <c r="M103" i="5"/>
  <c r="M337" i="5"/>
  <c r="I337" i="5"/>
  <c r="S478" i="5"/>
  <c r="M229" i="5"/>
  <c r="I229" i="5"/>
  <c r="I176" i="5"/>
  <c r="M176" i="5"/>
  <c r="M57" i="5"/>
  <c r="I57" i="5"/>
  <c r="S475" i="5"/>
  <c r="T256" i="5"/>
  <c r="S115" i="5"/>
  <c r="T96" i="5"/>
  <c r="S51" i="5"/>
  <c r="S481" i="5"/>
  <c r="M321" i="5"/>
  <c r="I321" i="5"/>
  <c r="I144" i="5"/>
  <c r="M144" i="5"/>
  <c r="S467" i="5"/>
  <c r="S27" i="5"/>
  <c r="M487" i="5"/>
  <c r="M496" i="5"/>
  <c r="M491" i="5"/>
  <c r="M483" i="5"/>
  <c r="M479" i="5"/>
  <c r="M475" i="5"/>
  <c r="M467" i="5"/>
  <c r="M463" i="5"/>
  <c r="M459" i="5"/>
  <c r="M451" i="5"/>
  <c r="M447" i="5"/>
  <c r="M443" i="5"/>
  <c r="M435" i="5"/>
  <c r="M431" i="5"/>
  <c r="M427" i="5"/>
  <c r="M419" i="5"/>
  <c r="M415" i="5"/>
  <c r="M411" i="5"/>
  <c r="M403" i="5"/>
  <c r="M399" i="5"/>
  <c r="M395" i="5"/>
  <c r="I387" i="5"/>
  <c r="I377" i="5"/>
  <c r="M372" i="5"/>
  <c r="M368" i="5"/>
  <c r="M352" i="5"/>
  <c r="I333" i="5"/>
  <c r="M331" i="5"/>
  <c r="I313" i="5"/>
  <c r="I306" i="5"/>
  <c r="M303" i="5"/>
  <c r="I294" i="5"/>
  <c r="M294" i="5"/>
  <c r="I239" i="5"/>
  <c r="M239" i="5"/>
  <c r="M216" i="5"/>
  <c r="M212" i="5"/>
  <c r="I182" i="5"/>
  <c r="M182" i="5"/>
  <c r="I168" i="5"/>
  <c r="M168" i="5"/>
  <c r="M89" i="5"/>
  <c r="I89" i="5"/>
  <c r="I75" i="5"/>
  <c r="M71" i="5"/>
  <c r="I69" i="5"/>
  <c r="I65" i="5"/>
  <c r="M63" i="5"/>
  <c r="T217" i="5"/>
  <c r="S217" i="5"/>
  <c r="T105" i="5"/>
  <c r="S105" i="5"/>
  <c r="S462" i="5"/>
  <c r="S414" i="5"/>
  <c r="T499" i="5"/>
  <c r="T451" i="5"/>
  <c r="T419" i="5"/>
  <c r="S355" i="5"/>
  <c r="T328" i="5"/>
  <c r="T304" i="5"/>
  <c r="S203" i="5"/>
  <c r="T184" i="5"/>
  <c r="S123" i="5"/>
  <c r="S75" i="5"/>
  <c r="S59" i="5"/>
  <c r="T56" i="5"/>
  <c r="S449" i="5"/>
  <c r="T344" i="5"/>
  <c r="T128" i="5"/>
  <c r="I345" i="5"/>
  <c r="I335" i="5"/>
  <c r="I308" i="5"/>
  <c r="M308" i="5"/>
  <c r="I289" i="5"/>
  <c r="I223" i="5"/>
  <c r="I203" i="5"/>
  <c r="I154" i="5"/>
  <c r="M154" i="5"/>
  <c r="I136" i="5"/>
  <c r="I130" i="5"/>
  <c r="I91" i="5"/>
  <c r="M77" i="5"/>
  <c r="I77" i="5"/>
  <c r="S501" i="5"/>
  <c r="S477" i="5"/>
  <c r="S461" i="5"/>
  <c r="S445" i="5"/>
  <c r="S429" i="5"/>
  <c r="S413" i="5"/>
  <c r="S397" i="5"/>
  <c r="S149" i="5"/>
  <c r="S141" i="5"/>
  <c r="S101" i="5"/>
  <c r="S85" i="5"/>
  <c r="S77" i="5"/>
  <c r="T335" i="5"/>
  <c r="T172" i="5"/>
  <c r="S159" i="5"/>
  <c r="S151" i="5"/>
  <c r="T148" i="5"/>
  <c r="S143" i="5"/>
  <c r="T140" i="5"/>
  <c r="S127" i="5"/>
  <c r="T124" i="5"/>
  <c r="S111" i="5"/>
  <c r="T108" i="5"/>
  <c r="S95" i="5"/>
  <c r="S87" i="5"/>
  <c r="T84" i="5"/>
  <c r="S79" i="5"/>
  <c r="T76" i="5"/>
  <c r="S63" i="5"/>
  <c r="T60" i="5"/>
  <c r="S47" i="5"/>
  <c r="T44" i="5"/>
  <c r="S9" i="5"/>
  <c r="T19" i="5"/>
  <c r="T24" i="5"/>
  <c r="S24" i="5"/>
  <c r="T29" i="5"/>
  <c r="T28" i="5"/>
  <c r="T12" i="5"/>
  <c r="T5" i="5"/>
  <c r="S5" i="5"/>
  <c r="S3" i="5"/>
  <c r="T40" i="5"/>
  <c r="S40" i="5"/>
  <c r="T497" i="5"/>
  <c r="S497" i="5"/>
  <c r="S494" i="5"/>
  <c r="T494" i="5"/>
  <c r="S377" i="5"/>
  <c r="T377" i="5"/>
  <c r="T366" i="5"/>
  <c r="S366" i="5"/>
  <c r="T361" i="5"/>
  <c r="S361" i="5"/>
  <c r="S345" i="5"/>
  <c r="T345" i="5"/>
  <c r="S329" i="5"/>
  <c r="T329" i="5"/>
  <c r="S326" i="5"/>
  <c r="T326" i="5"/>
  <c r="S286" i="5"/>
  <c r="T286" i="5"/>
  <c r="T278" i="5"/>
  <c r="S278" i="5"/>
  <c r="S262" i="5"/>
  <c r="T262" i="5"/>
  <c r="S257" i="5"/>
  <c r="T257" i="5"/>
  <c r="T249" i="5"/>
  <c r="S249" i="5"/>
  <c r="S222" i="5"/>
  <c r="T222" i="5"/>
  <c r="T214" i="5"/>
  <c r="S214" i="5"/>
  <c r="S185" i="5"/>
  <c r="T185" i="5"/>
  <c r="S166" i="5"/>
  <c r="T166" i="5"/>
  <c r="S158" i="5"/>
  <c r="T158" i="5"/>
  <c r="S129" i="5"/>
  <c r="T129" i="5"/>
  <c r="S102" i="5"/>
  <c r="T102" i="5"/>
  <c r="S94" i="5"/>
  <c r="T94" i="5"/>
  <c r="S89" i="5"/>
  <c r="T89" i="5"/>
  <c r="S62" i="5"/>
  <c r="T62" i="5"/>
  <c r="T57" i="5"/>
  <c r="S57" i="5"/>
  <c r="T486" i="5"/>
  <c r="T470" i="5"/>
  <c r="T454" i="5"/>
  <c r="T422" i="5"/>
  <c r="T390" i="5"/>
  <c r="S169" i="5"/>
  <c r="T153" i="5"/>
  <c r="S78" i="5"/>
  <c r="S65" i="5"/>
  <c r="T489" i="5"/>
  <c r="T321" i="5"/>
  <c r="T46" i="5"/>
  <c r="T443" i="5"/>
  <c r="T427" i="5"/>
  <c r="T411" i="5"/>
  <c r="S347" i="5"/>
  <c r="T347" i="5"/>
  <c r="S339" i="5"/>
  <c r="T339" i="5"/>
  <c r="S315" i="5"/>
  <c r="T315" i="5"/>
  <c r="T307" i="5"/>
  <c r="T299" i="5"/>
  <c r="S283" i="5"/>
  <c r="T283" i="5"/>
  <c r="S267" i="5"/>
  <c r="T267" i="5"/>
  <c r="T219" i="5"/>
  <c r="S219" i="5"/>
  <c r="T147" i="5"/>
  <c r="S147" i="5"/>
  <c r="T139" i="5"/>
  <c r="S139" i="5"/>
  <c r="T107" i="5"/>
  <c r="S107" i="5"/>
  <c r="S473" i="5"/>
  <c r="S425" i="5"/>
  <c r="S409" i="5"/>
  <c r="T203" i="5"/>
  <c r="S488" i="5"/>
  <c r="T288" i="5"/>
  <c r="S256" i="5"/>
  <c r="S152" i="5"/>
  <c r="T144" i="5"/>
  <c r="S112" i="5"/>
  <c r="T88" i="5"/>
  <c r="T72" i="5"/>
  <c r="T64" i="5"/>
  <c r="S443" i="5"/>
  <c r="S427" i="5"/>
  <c r="T312" i="5"/>
  <c r="T251" i="5"/>
  <c r="T201" i="5"/>
  <c r="T357" i="5"/>
  <c r="S499" i="5"/>
  <c r="T480" i="5"/>
  <c r="T464" i="5"/>
  <c r="T448" i="5"/>
  <c r="T432" i="5"/>
  <c r="T416" i="5"/>
  <c r="T400" i="5"/>
  <c r="T382" i="5"/>
  <c r="T355" i="5"/>
  <c r="S353" i="5"/>
  <c r="S299" i="5"/>
  <c r="T270" i="5"/>
  <c r="S265" i="5"/>
  <c r="T241" i="5"/>
  <c r="S206" i="5"/>
  <c r="T193" i="5"/>
  <c r="T123" i="5"/>
  <c r="S118" i="5"/>
  <c r="S113" i="5"/>
  <c r="S337" i="5"/>
  <c r="T337" i="5"/>
  <c r="T313" i="5"/>
  <c r="S313" i="5"/>
  <c r="T297" i="5"/>
  <c r="S297" i="5"/>
  <c r="S281" i="5"/>
  <c r="T281" i="5"/>
  <c r="T254" i="5"/>
  <c r="S254" i="5"/>
  <c r="S233" i="5"/>
  <c r="T233" i="5"/>
  <c r="T161" i="5"/>
  <c r="S161" i="5"/>
  <c r="S150" i="5"/>
  <c r="T150" i="5"/>
  <c r="T142" i="5"/>
  <c r="S142" i="5"/>
  <c r="T134" i="5"/>
  <c r="S134" i="5"/>
  <c r="S81" i="5"/>
  <c r="T81" i="5"/>
  <c r="T73" i="5"/>
  <c r="S73" i="5"/>
  <c r="T438" i="5"/>
  <c r="T374" i="5"/>
  <c r="S294" i="5"/>
  <c r="T363" i="5"/>
  <c r="T331" i="5"/>
  <c r="S331" i="5"/>
  <c r="T291" i="5"/>
  <c r="T131" i="5"/>
  <c r="S131" i="5"/>
  <c r="T83" i="5"/>
  <c r="T51" i="5"/>
  <c r="S441" i="5"/>
  <c r="S393" i="5"/>
  <c r="T360" i="5"/>
  <c r="S176" i="5"/>
  <c r="S411" i="5"/>
  <c r="T301" i="5"/>
  <c r="T182" i="5"/>
  <c r="S177" i="5"/>
  <c r="S137" i="5"/>
  <c r="S121" i="5"/>
  <c r="T86" i="5"/>
  <c r="T369" i="5"/>
  <c r="S369" i="5"/>
  <c r="S342" i="5"/>
  <c r="T342" i="5"/>
  <c r="S334" i="5"/>
  <c r="T334" i="5"/>
  <c r="S305" i="5"/>
  <c r="T305" i="5"/>
  <c r="S246" i="5"/>
  <c r="T246" i="5"/>
  <c r="S238" i="5"/>
  <c r="T238" i="5"/>
  <c r="S230" i="5"/>
  <c r="T230" i="5"/>
  <c r="T225" i="5"/>
  <c r="S225" i="5"/>
  <c r="S209" i="5"/>
  <c r="T209" i="5"/>
  <c r="T190" i="5"/>
  <c r="S190" i="5"/>
  <c r="S126" i="5"/>
  <c r="T126" i="5"/>
  <c r="T97" i="5"/>
  <c r="S97" i="5"/>
  <c r="S54" i="5"/>
  <c r="T54" i="5"/>
  <c r="T49" i="5"/>
  <c r="S49" i="5"/>
  <c r="T406" i="5"/>
  <c r="T350" i="5"/>
  <c r="T110" i="5"/>
  <c r="S491" i="5"/>
  <c r="T491" i="5"/>
  <c r="T475" i="5"/>
  <c r="T459" i="5"/>
  <c r="T395" i="5"/>
  <c r="S379" i="5"/>
  <c r="T379" i="5"/>
  <c r="T323" i="5"/>
  <c r="S323" i="5"/>
  <c r="S275" i="5"/>
  <c r="T275" i="5"/>
  <c r="S259" i="5"/>
  <c r="T259" i="5"/>
  <c r="T243" i="5"/>
  <c r="S243" i="5"/>
  <c r="T235" i="5"/>
  <c r="S235" i="5"/>
  <c r="S227" i="5"/>
  <c r="T227" i="5"/>
  <c r="T211" i="5"/>
  <c r="S195" i="5"/>
  <c r="T195" i="5"/>
  <c r="S187" i="5"/>
  <c r="T187" i="5"/>
  <c r="T179" i="5"/>
  <c r="T171" i="5"/>
  <c r="S171" i="5"/>
  <c r="S163" i="5"/>
  <c r="T163" i="5"/>
  <c r="T155" i="5"/>
  <c r="S99" i="5"/>
  <c r="T99" i="5"/>
  <c r="T91" i="5"/>
  <c r="T75" i="5"/>
  <c r="T67" i="5"/>
  <c r="S67" i="5"/>
  <c r="S457" i="5"/>
  <c r="T174" i="5"/>
  <c r="T145" i="5"/>
  <c r="T115" i="5"/>
  <c r="T384" i="5"/>
  <c r="S376" i="5"/>
  <c r="S240" i="5"/>
  <c r="S192" i="5"/>
  <c r="S104" i="5"/>
  <c r="S395" i="5"/>
  <c r="T310" i="5"/>
  <c r="S70" i="5"/>
  <c r="T309" i="5"/>
  <c r="S385" i="5"/>
  <c r="S358" i="5"/>
  <c r="S318" i="5"/>
  <c r="S302" i="5"/>
  <c r="S291" i="5"/>
  <c r="T272" i="5"/>
  <c r="T232" i="5"/>
  <c r="S200" i="5"/>
  <c r="T200" i="5"/>
  <c r="S80" i="5"/>
  <c r="S56" i="5"/>
  <c r="T192" i="5"/>
  <c r="T453" i="5"/>
  <c r="T437" i="5"/>
  <c r="T421" i="5"/>
  <c r="T405" i="5"/>
  <c r="T389" i="5"/>
  <c r="T381" i="5"/>
  <c r="S365" i="5"/>
  <c r="S349" i="5"/>
  <c r="T333" i="5"/>
  <c r="T317" i="5"/>
  <c r="T293" i="5"/>
  <c r="S293" i="5"/>
  <c r="S285" i="5"/>
  <c r="S277" i="5"/>
  <c r="S269" i="5"/>
  <c r="S261" i="5"/>
  <c r="S253" i="5"/>
  <c r="S245" i="5"/>
  <c r="T237" i="5"/>
  <c r="T229" i="5"/>
  <c r="S229" i="5"/>
  <c r="S221" i="5"/>
  <c r="T213" i="5"/>
  <c r="S213" i="5"/>
  <c r="S205" i="5"/>
  <c r="T197" i="5"/>
  <c r="T189" i="5"/>
  <c r="S181" i="5"/>
  <c r="T181" i="5"/>
  <c r="S173" i="5"/>
  <c r="S157" i="5"/>
  <c r="T133" i="5"/>
  <c r="S133" i="5"/>
  <c r="S125" i="5"/>
  <c r="S117" i="5"/>
  <c r="T117" i="5"/>
  <c r="S109" i="5"/>
  <c r="S93" i="5"/>
  <c r="T69" i="5"/>
  <c r="S69" i="5"/>
  <c r="S61" i="5"/>
  <c r="S53" i="5"/>
  <c r="S45" i="5"/>
  <c r="T383" i="5"/>
  <c r="S381" i="5"/>
  <c r="S364" i="5"/>
  <c r="T303" i="5"/>
  <c r="S197" i="5"/>
  <c r="T176" i="5"/>
  <c r="T173" i="5"/>
  <c r="T152" i="5"/>
  <c r="T472" i="5"/>
  <c r="T456" i="5"/>
  <c r="T440" i="5"/>
  <c r="T408" i="5"/>
  <c r="S368" i="5"/>
  <c r="S352" i="5"/>
  <c r="T320" i="5"/>
  <c r="S320" i="5"/>
  <c r="S296" i="5"/>
  <c r="T280" i="5"/>
  <c r="S184" i="5"/>
  <c r="S160" i="5"/>
  <c r="S120" i="5"/>
  <c r="S48" i="5"/>
  <c r="T469" i="5"/>
  <c r="T501" i="5"/>
  <c r="T461" i="5"/>
  <c r="T445" i="5"/>
  <c r="T413" i="5"/>
  <c r="S405" i="5"/>
  <c r="T397" i="5"/>
  <c r="T120" i="5"/>
  <c r="T415" i="5"/>
  <c r="T399" i="5"/>
  <c r="S375" i="5"/>
  <c r="T375" i="5"/>
  <c r="T372" i="5"/>
  <c r="S372" i="5"/>
  <c r="T359" i="5"/>
  <c r="T343" i="5"/>
  <c r="T319" i="5"/>
  <c r="S316" i="5"/>
  <c r="T316" i="5"/>
  <c r="T271" i="5"/>
  <c r="T255" i="5"/>
  <c r="T223" i="5"/>
  <c r="T424" i="5"/>
  <c r="T392" i="5"/>
  <c r="T336" i="5"/>
  <c r="S328" i="5"/>
  <c r="S304" i="5"/>
  <c r="S288" i="5"/>
  <c r="S264" i="5"/>
  <c r="T264" i="5"/>
  <c r="S248" i="5"/>
  <c r="T240" i="5"/>
  <c r="T224" i="5"/>
  <c r="T216" i="5"/>
  <c r="S216" i="5"/>
  <c r="S208" i="5"/>
  <c r="T168" i="5"/>
  <c r="S144" i="5"/>
  <c r="S136" i="5"/>
  <c r="S128" i="5"/>
  <c r="T104" i="5"/>
  <c r="S96" i="5"/>
  <c r="S72" i="5"/>
  <c r="S64" i="5"/>
  <c r="T136" i="5"/>
  <c r="T485" i="5"/>
  <c r="S325" i="5"/>
  <c r="T325" i="5"/>
  <c r="T488" i="5"/>
  <c r="S485" i="5"/>
  <c r="T477" i="5"/>
  <c r="S469" i="5"/>
  <c r="S453" i="5"/>
  <c r="S437" i="5"/>
  <c r="T429" i="5"/>
  <c r="S421" i="5"/>
  <c r="S389" i="5"/>
  <c r="T277" i="5"/>
  <c r="S272" i="5"/>
  <c r="T269" i="5"/>
  <c r="T221" i="5"/>
  <c r="T205" i="5"/>
  <c r="T112" i="5"/>
  <c r="T479" i="5"/>
  <c r="T463" i="5"/>
  <c r="T447" i="5"/>
  <c r="T431" i="5"/>
  <c r="T367" i="5"/>
  <c r="S472" i="5"/>
  <c r="S456" i="5"/>
  <c r="S440" i="5"/>
  <c r="S424" i="5"/>
  <c r="S408" i="5"/>
  <c r="S392" i="5"/>
  <c r="S367" i="5"/>
  <c r="T352" i="5"/>
  <c r="T296" i="5"/>
  <c r="T248" i="5"/>
  <c r="T208" i="5"/>
  <c r="T157" i="5"/>
  <c r="T125" i="5"/>
  <c r="T80" i="5"/>
  <c r="T48" i="5"/>
  <c r="T207" i="5"/>
  <c r="T167" i="5"/>
  <c r="T103" i="5"/>
  <c r="T151" i="5"/>
  <c r="T87" i="5"/>
  <c r="T502" i="5"/>
  <c r="M502" i="5"/>
  <c r="M498" i="5"/>
  <c r="M494" i="5"/>
  <c r="M490" i="5"/>
  <c r="M486" i="5"/>
  <c r="M482" i="5"/>
  <c r="M478" i="5"/>
  <c r="M474" i="5"/>
  <c r="M470" i="5"/>
  <c r="M466" i="5"/>
  <c r="M462" i="5"/>
  <c r="M458" i="5"/>
  <c r="M454" i="5"/>
  <c r="M450" i="5"/>
  <c r="M446" i="5"/>
  <c r="M442" i="5"/>
  <c r="M438" i="5"/>
  <c r="M434" i="5"/>
  <c r="M430" i="5"/>
  <c r="M426" i="5"/>
  <c r="M422" i="5"/>
  <c r="M418" i="5"/>
  <c r="M414" i="5"/>
  <c r="M410" i="5"/>
  <c r="M406" i="5"/>
  <c r="M402" i="5"/>
  <c r="M398" i="5"/>
  <c r="M394" i="5"/>
  <c r="M390" i="5"/>
  <c r="M386" i="5"/>
  <c r="M382" i="5"/>
  <c r="M375" i="5"/>
  <c r="M350" i="5"/>
  <c r="M343" i="5"/>
  <c r="M318" i="5"/>
  <c r="M311" i="5"/>
  <c r="M286" i="5"/>
  <c r="M279" i="5"/>
  <c r="M254" i="5"/>
  <c r="M247" i="5"/>
  <c r="M222" i="5"/>
  <c r="M215" i="5"/>
  <c r="M190" i="5"/>
  <c r="M183" i="5"/>
  <c r="M158" i="5"/>
  <c r="M126" i="5"/>
  <c r="M94" i="5"/>
  <c r="M62" i="5"/>
  <c r="I361" i="5"/>
  <c r="I329" i="5"/>
  <c r="I297" i="5"/>
  <c r="I265" i="5"/>
  <c r="I233" i="5"/>
  <c r="I201" i="5"/>
  <c r="I169" i="5"/>
  <c r="I137" i="5"/>
  <c r="I105" i="5"/>
  <c r="I73" i="5"/>
  <c r="S12" i="5"/>
  <c r="S35" i="5"/>
  <c r="S20" i="5"/>
  <c r="S33" i="5"/>
  <c r="T32" i="5"/>
  <c r="S7" i="5"/>
  <c r="T35" i="5"/>
  <c r="T33" i="5"/>
  <c r="S32" i="5"/>
  <c r="S36" i="5"/>
  <c r="T31" i="5"/>
  <c r="T38" i="5"/>
  <c r="T30" i="5"/>
  <c r="T37" i="5"/>
  <c r="T34" i="5"/>
  <c r="T36" i="5"/>
  <c r="T20" i="5"/>
  <c r="S28" i="5"/>
  <c r="S23" i="5"/>
  <c r="T21" i="5"/>
  <c r="T26" i="5"/>
  <c r="T22" i="5"/>
  <c r="S17" i="5"/>
  <c r="S16" i="5"/>
  <c r="T13" i="5"/>
  <c r="T17" i="5"/>
  <c r="S11" i="5"/>
  <c r="T11" i="5"/>
  <c r="T18" i="5"/>
  <c r="T15" i="5"/>
  <c r="T14" i="5"/>
  <c r="T10" i="5"/>
  <c r="T8" i="5"/>
  <c r="S8" i="5"/>
  <c r="S6" i="5"/>
  <c r="T6" i="5"/>
  <c r="S42" i="5"/>
  <c r="S26" i="5"/>
  <c r="S10" i="5"/>
  <c r="S31" i="5"/>
  <c r="S15" i="5"/>
  <c r="T3" i="5"/>
  <c r="T39" i="5"/>
  <c r="T23" i="5"/>
  <c r="T7" i="5"/>
  <c r="S38" i="5"/>
  <c r="S30" i="5"/>
  <c r="S22" i="5"/>
  <c r="S14" i="5"/>
  <c r="S34" i="5"/>
  <c r="S18" i="5"/>
  <c r="T4" i="5"/>
  <c r="S37" i="5"/>
  <c r="S29" i="5"/>
  <c r="S21" i="5"/>
  <c r="S13" i="5"/>
  <c r="N5" i="5"/>
  <c r="N6" i="5"/>
  <c r="N7" i="5"/>
  <c r="N8" i="5"/>
  <c r="N9" i="5"/>
  <c r="N10" i="5"/>
  <c r="N13" i="5"/>
  <c r="N14" i="5"/>
  <c r="N15" i="5"/>
  <c r="N16" i="5"/>
  <c r="N17" i="5"/>
  <c r="N18" i="5"/>
  <c r="N19" i="5"/>
  <c r="N20" i="5"/>
  <c r="N21" i="5"/>
  <c r="N22" i="5"/>
  <c r="N24" i="5"/>
  <c r="N26" i="5"/>
  <c r="N27" i="5"/>
  <c r="N28" i="5"/>
  <c r="N29" i="5"/>
  <c r="N32" i="5"/>
  <c r="N33" i="5"/>
  <c r="N34" i="5"/>
  <c r="N35" i="5"/>
  <c r="N36" i="5"/>
  <c r="N38" i="5"/>
  <c r="N40" i="5"/>
  <c r="N41" i="5"/>
  <c r="N42" i="5"/>
  <c r="N43" i="5"/>
  <c r="I42" i="5"/>
  <c r="I20" i="5"/>
  <c r="I35" i="5"/>
  <c r="I39" i="5"/>
  <c r="N39" i="5"/>
  <c r="I31" i="5"/>
  <c r="N31" i="5"/>
  <c r="M12" i="5"/>
  <c r="N12" i="5"/>
  <c r="I11" i="5"/>
  <c r="N11" i="5"/>
  <c r="M37" i="5"/>
  <c r="N37" i="5"/>
  <c r="I30" i="5"/>
  <c r="N30" i="5"/>
  <c r="I25" i="5"/>
  <c r="N25" i="5"/>
  <c r="M6" i="5"/>
  <c r="I23" i="5"/>
  <c r="N23" i="5"/>
  <c r="I43" i="5"/>
  <c r="I13" i="5"/>
  <c r="I6" i="5"/>
  <c r="M42" i="5"/>
  <c r="M39" i="5"/>
  <c r="M13" i="5"/>
  <c r="I28" i="5"/>
  <c r="I21" i="5"/>
  <c r="I16" i="5"/>
  <c r="I32" i="5"/>
  <c r="M30" i="5"/>
  <c r="M23" i="5"/>
  <c r="M41" i="5"/>
  <c r="M34" i="5"/>
  <c r="M27" i="5"/>
  <c r="M25" i="5"/>
  <c r="I8" i="5"/>
  <c r="M20" i="5"/>
  <c r="M38" i="5"/>
  <c r="I29" i="5"/>
  <c r="I22" i="5"/>
  <c r="I17" i="5"/>
  <c r="I10" i="5"/>
  <c r="M33" i="5"/>
  <c r="M26" i="5"/>
  <c r="M19" i="5"/>
  <c r="M35" i="5"/>
  <c r="I9" i="5"/>
  <c r="I37" i="5"/>
  <c r="I18" i="5"/>
  <c r="M11" i="5"/>
  <c r="I15" i="5"/>
  <c r="M43" i="5"/>
  <c r="I36" i="5"/>
  <c r="I40" i="5"/>
  <c r="I33" i="5"/>
  <c r="M31" i="5"/>
  <c r="I26" i="5"/>
  <c r="I24" i="5"/>
  <c r="I14" i="5"/>
  <c r="I12" i="5"/>
  <c r="I7" i="5"/>
  <c r="M5" i="5"/>
  <c r="I41" i="5"/>
  <c r="I34" i="5"/>
  <c r="I19" i="5"/>
  <c r="I5" i="5"/>
  <c r="I38" i="5"/>
  <c r="I27" i="5"/>
  <c r="M18" i="5"/>
  <c r="M28" i="5"/>
  <c r="M21" i="5"/>
  <c r="M14" i="5"/>
  <c r="M9" i="5"/>
  <c r="M7" i="5"/>
  <c r="M36" i="5"/>
  <c r="M29" i="5"/>
  <c r="M15" i="5"/>
  <c r="M10" i="5"/>
  <c r="M22" i="5"/>
  <c r="M17" i="5"/>
  <c r="M32" i="5"/>
  <c r="M8" i="5"/>
  <c r="M40" i="5"/>
  <c r="M24" i="5"/>
  <c r="M16" i="5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1907" i="4"/>
  <c r="D1908" i="4"/>
  <c r="D1909" i="4"/>
  <c r="D1910" i="4"/>
  <c r="D1911" i="4"/>
  <c r="D1912" i="4"/>
  <c r="D1913" i="4"/>
  <c r="D1914" i="4"/>
  <c r="D1915" i="4"/>
  <c r="D1916" i="4"/>
  <c r="D1917" i="4"/>
  <c r="D1918" i="4"/>
  <c r="D1919" i="4"/>
  <c r="D1920" i="4"/>
  <c r="D1921" i="4"/>
  <c r="D1922" i="4"/>
  <c r="D1923" i="4"/>
  <c r="D1924" i="4"/>
  <c r="D1925" i="4"/>
  <c r="D1926" i="4"/>
  <c r="D1927" i="4"/>
  <c r="D1928" i="4"/>
  <c r="D1929" i="4"/>
  <c r="D1930" i="4"/>
  <c r="D1931" i="4"/>
  <c r="D1932" i="4"/>
  <c r="D1933" i="4"/>
  <c r="D1934" i="4"/>
  <c r="D1935" i="4"/>
  <c r="D1936" i="4"/>
  <c r="D1937" i="4"/>
  <c r="D1938" i="4"/>
  <c r="D1939" i="4"/>
  <c r="D1940" i="4"/>
  <c r="D1941" i="4"/>
  <c r="D1942" i="4"/>
  <c r="D1943" i="4"/>
  <c r="D1944" i="4"/>
  <c r="D1945" i="4"/>
  <c r="D1946" i="4"/>
  <c r="D1947" i="4"/>
  <c r="D1948" i="4"/>
  <c r="D1949" i="4"/>
  <c r="D1950" i="4"/>
  <c r="D1951" i="4"/>
  <c r="D1952" i="4"/>
  <c r="D1953" i="4"/>
  <c r="D1954" i="4"/>
  <c r="D1955" i="4"/>
  <c r="D1956" i="4"/>
  <c r="D1957" i="4"/>
  <c r="D1958" i="4"/>
  <c r="D1959" i="4"/>
  <c r="D1960" i="4"/>
  <c r="D1961" i="4"/>
  <c r="D1962" i="4"/>
  <c r="D1963" i="4"/>
  <c r="D1964" i="4"/>
  <c r="D1965" i="4"/>
  <c r="D1966" i="4"/>
  <c r="D1967" i="4"/>
  <c r="D1968" i="4"/>
  <c r="D1969" i="4"/>
  <c r="D1970" i="4"/>
  <c r="D1971" i="4"/>
  <c r="D1972" i="4"/>
  <c r="D1973" i="4"/>
  <c r="D1974" i="4"/>
  <c r="D1975" i="4"/>
  <c r="D1976" i="4"/>
  <c r="D1977" i="4"/>
  <c r="D1978" i="4"/>
  <c r="D1979" i="4"/>
  <c r="D1980" i="4"/>
  <c r="D1981" i="4"/>
  <c r="D1982" i="4"/>
  <c r="D1983" i="4"/>
  <c r="D1984" i="4"/>
  <c r="D1985" i="4"/>
  <c r="D1986" i="4"/>
  <c r="D1987" i="4"/>
  <c r="D1988" i="4"/>
  <c r="D1989" i="4"/>
  <c r="D1990" i="4"/>
  <c r="D1991" i="4"/>
  <c r="D1992" i="4"/>
  <c r="D1993" i="4"/>
  <c r="D1994" i="4"/>
  <c r="D1995" i="4"/>
  <c r="D1996" i="4"/>
  <c r="D1997" i="4"/>
  <c r="D1998" i="4"/>
  <c r="D1999" i="4"/>
  <c r="D2000" i="4"/>
  <c r="D2001" i="4"/>
  <c r="D2002" i="4"/>
  <c r="D2003" i="4"/>
  <c r="D2004" i="4"/>
  <c r="D2005" i="4"/>
  <c r="D2006" i="4"/>
  <c r="D2007" i="4"/>
  <c r="D2008" i="4"/>
  <c r="D2009" i="4"/>
  <c r="D2010" i="4"/>
  <c r="D2011" i="4"/>
  <c r="D2012" i="4"/>
  <c r="D2013" i="4"/>
  <c r="D2014" i="4"/>
  <c r="D2015" i="4"/>
  <c r="D2016" i="4"/>
  <c r="D2017" i="4"/>
  <c r="D2018" i="4"/>
  <c r="D2019" i="4"/>
  <c r="D2020" i="4"/>
  <c r="D2021" i="4"/>
  <c r="D2022" i="4"/>
  <c r="D2023" i="4"/>
  <c r="D2024" i="4"/>
  <c r="D2025" i="4"/>
  <c r="D2026" i="4"/>
  <c r="D2027" i="4"/>
  <c r="D2028" i="4"/>
  <c r="D2029" i="4"/>
  <c r="D2030" i="4"/>
  <c r="D2031" i="4"/>
  <c r="D2032" i="4"/>
  <c r="D2033" i="4"/>
  <c r="D2034" i="4"/>
  <c r="D2035" i="4"/>
  <c r="D2036" i="4"/>
  <c r="D2037" i="4"/>
  <c r="D2038" i="4"/>
  <c r="D2039" i="4"/>
  <c r="D2040" i="4"/>
  <c r="D2041" i="4"/>
  <c r="D2042" i="4"/>
  <c r="D2043" i="4"/>
  <c r="D2044" i="4"/>
  <c r="D2045" i="4"/>
  <c r="D2046" i="4"/>
  <c r="D2047" i="4"/>
  <c r="D2048" i="4"/>
  <c r="D2049" i="4"/>
  <c r="D2050" i="4"/>
  <c r="D2051" i="4"/>
  <c r="D2052" i="4"/>
  <c r="D2053" i="4"/>
  <c r="D2054" i="4"/>
  <c r="D2055" i="4"/>
  <c r="D2056" i="4"/>
  <c r="D2057" i="4"/>
  <c r="D2058" i="4"/>
  <c r="D2059" i="4"/>
  <c r="D2060" i="4"/>
  <c r="D2061" i="4"/>
  <c r="D2062" i="4"/>
  <c r="D2063" i="4"/>
  <c r="D2064" i="4"/>
  <c r="D2065" i="4"/>
  <c r="D2066" i="4"/>
  <c r="D2067" i="4"/>
  <c r="D2068" i="4"/>
  <c r="D2069" i="4"/>
  <c r="D2070" i="4"/>
  <c r="D2071" i="4"/>
  <c r="D2072" i="4"/>
  <c r="D2073" i="4"/>
  <c r="D2074" i="4"/>
  <c r="D2075" i="4"/>
  <c r="D2076" i="4"/>
  <c r="D2077" i="4"/>
  <c r="D2078" i="4"/>
  <c r="D2079" i="4"/>
  <c r="D2080" i="4"/>
  <c r="D2081" i="4"/>
  <c r="D2082" i="4"/>
  <c r="D2083" i="4"/>
  <c r="D2084" i="4"/>
  <c r="D2085" i="4"/>
  <c r="D2086" i="4"/>
  <c r="D2087" i="4"/>
  <c r="D2088" i="4"/>
  <c r="D2089" i="4"/>
  <c r="D2090" i="4"/>
  <c r="D2091" i="4"/>
  <c r="D2092" i="4"/>
  <c r="D2093" i="4"/>
  <c r="D2094" i="4"/>
  <c r="D2095" i="4"/>
  <c r="D2096" i="4"/>
  <c r="D2097" i="4"/>
  <c r="D2098" i="4"/>
  <c r="D2099" i="4"/>
  <c r="D2100" i="4"/>
  <c r="D2101" i="4"/>
  <c r="D2102" i="4"/>
  <c r="D2103" i="4"/>
  <c r="D2104" i="4"/>
  <c r="D2105" i="4"/>
  <c r="D2106" i="4"/>
  <c r="D2107" i="4"/>
  <c r="D2108" i="4"/>
  <c r="D2109" i="4"/>
  <c r="D2110" i="4"/>
  <c r="D2111" i="4"/>
  <c r="D2112" i="4"/>
  <c r="D2113" i="4"/>
  <c r="D2114" i="4"/>
  <c r="D2115" i="4"/>
  <c r="D2116" i="4"/>
  <c r="D2117" i="4"/>
  <c r="D2118" i="4"/>
  <c r="D2119" i="4"/>
  <c r="D2120" i="4"/>
  <c r="D2121" i="4"/>
  <c r="D2122" i="4"/>
  <c r="D2123" i="4"/>
  <c r="D2124" i="4"/>
  <c r="D2125" i="4"/>
  <c r="D2126" i="4"/>
  <c r="D2127" i="4"/>
  <c r="D2128" i="4"/>
  <c r="D2129" i="4"/>
  <c r="D2130" i="4"/>
  <c r="D2131" i="4"/>
  <c r="D2132" i="4"/>
  <c r="D2133" i="4"/>
  <c r="D2134" i="4"/>
  <c r="D2135" i="4"/>
  <c r="D2136" i="4"/>
  <c r="D2137" i="4"/>
  <c r="D2138" i="4"/>
  <c r="D2139" i="4"/>
  <c r="D2140" i="4"/>
  <c r="D2141" i="4"/>
  <c r="D2142" i="4"/>
  <c r="D2143" i="4"/>
  <c r="D2144" i="4"/>
  <c r="D2145" i="4"/>
  <c r="D2146" i="4"/>
  <c r="D2147" i="4"/>
  <c r="D2148" i="4"/>
  <c r="D2149" i="4"/>
  <c r="D2150" i="4"/>
  <c r="D2151" i="4"/>
  <c r="D2152" i="4"/>
  <c r="D2153" i="4"/>
  <c r="D2154" i="4"/>
  <c r="D2155" i="4"/>
  <c r="D2156" i="4"/>
  <c r="D2157" i="4"/>
  <c r="D2158" i="4"/>
  <c r="D2159" i="4"/>
  <c r="D2160" i="4"/>
  <c r="D2161" i="4"/>
  <c r="D2162" i="4"/>
  <c r="D2163" i="4"/>
  <c r="D2164" i="4"/>
  <c r="D2165" i="4"/>
  <c r="D2166" i="4"/>
  <c r="D2167" i="4"/>
  <c r="D2168" i="4"/>
  <c r="D2169" i="4"/>
  <c r="D2170" i="4"/>
  <c r="D2171" i="4"/>
  <c r="D2172" i="4"/>
  <c r="D2173" i="4"/>
  <c r="D2174" i="4"/>
  <c r="D2175" i="4"/>
  <c r="D2176" i="4"/>
  <c r="D2177" i="4"/>
  <c r="D2178" i="4"/>
  <c r="D2179" i="4"/>
  <c r="D2180" i="4"/>
  <c r="D2181" i="4"/>
  <c r="D2182" i="4"/>
  <c r="D2183" i="4"/>
  <c r="D2184" i="4"/>
  <c r="D2185" i="4"/>
  <c r="D2186" i="4"/>
  <c r="D2187" i="4"/>
  <c r="D2188" i="4"/>
  <c r="D2189" i="4"/>
  <c r="D2190" i="4"/>
  <c r="D2191" i="4"/>
  <c r="D2192" i="4"/>
  <c r="D2193" i="4"/>
  <c r="D2194" i="4"/>
  <c r="D2195" i="4"/>
  <c r="D2196" i="4"/>
  <c r="D2197" i="4"/>
  <c r="D2198" i="4"/>
  <c r="D2199" i="4"/>
  <c r="D2200" i="4"/>
  <c r="D2201" i="4"/>
  <c r="D2202" i="4"/>
  <c r="D2203" i="4"/>
  <c r="D2204" i="4"/>
  <c r="D2205" i="4"/>
  <c r="D2206" i="4"/>
  <c r="D2207" i="4"/>
  <c r="D2208" i="4"/>
  <c r="D2209" i="4"/>
  <c r="D2210" i="4"/>
  <c r="D2211" i="4"/>
  <c r="D2212" i="4"/>
  <c r="D2213" i="4"/>
  <c r="D2214" i="4"/>
  <c r="D2215" i="4"/>
  <c r="D2216" i="4"/>
  <c r="D2217" i="4"/>
  <c r="D2218" i="4"/>
  <c r="D2219" i="4"/>
  <c r="D2220" i="4"/>
  <c r="D2221" i="4"/>
  <c r="D2222" i="4"/>
  <c r="D2223" i="4"/>
  <c r="D2224" i="4"/>
  <c r="D2225" i="4"/>
  <c r="D2226" i="4"/>
  <c r="D2227" i="4"/>
  <c r="D2228" i="4"/>
  <c r="D2229" i="4"/>
  <c r="D2230" i="4"/>
  <c r="D2231" i="4"/>
  <c r="D2232" i="4"/>
  <c r="D2233" i="4"/>
  <c r="D2234" i="4"/>
  <c r="D2235" i="4"/>
  <c r="D2236" i="4"/>
  <c r="D2237" i="4"/>
  <c r="D2238" i="4"/>
  <c r="D2239" i="4"/>
  <c r="D2240" i="4"/>
  <c r="D2241" i="4"/>
  <c r="D2242" i="4"/>
  <c r="D2243" i="4"/>
  <c r="D2244" i="4"/>
  <c r="D2245" i="4"/>
  <c r="D2246" i="4"/>
  <c r="D2247" i="4"/>
  <c r="D2248" i="4"/>
  <c r="D2249" i="4"/>
  <c r="D2250" i="4"/>
  <c r="D2251" i="4"/>
  <c r="D2252" i="4"/>
  <c r="D2253" i="4"/>
  <c r="D2254" i="4"/>
  <c r="D2255" i="4"/>
  <c r="D2256" i="4"/>
  <c r="D2257" i="4"/>
  <c r="D2258" i="4"/>
  <c r="D2259" i="4"/>
  <c r="D2260" i="4"/>
  <c r="D2261" i="4"/>
  <c r="D2262" i="4"/>
  <c r="D2263" i="4"/>
  <c r="D2264" i="4"/>
  <c r="D2265" i="4"/>
  <c r="D2266" i="4"/>
  <c r="D2267" i="4"/>
  <c r="D2268" i="4"/>
  <c r="D2269" i="4"/>
  <c r="D2270" i="4"/>
  <c r="D2271" i="4"/>
  <c r="D2272" i="4"/>
  <c r="D2273" i="4"/>
  <c r="D2274" i="4"/>
  <c r="D2275" i="4"/>
  <c r="D2276" i="4"/>
  <c r="D2277" i="4"/>
  <c r="D2278" i="4"/>
  <c r="D2279" i="4"/>
  <c r="D2280" i="4"/>
  <c r="D2281" i="4"/>
  <c r="D2282" i="4"/>
  <c r="D2283" i="4"/>
  <c r="D2284" i="4"/>
  <c r="D2285" i="4"/>
  <c r="D2286" i="4"/>
  <c r="D2287" i="4"/>
  <c r="D2288" i="4"/>
  <c r="D2289" i="4"/>
  <c r="D2290" i="4"/>
  <c r="D2291" i="4"/>
  <c r="D2292" i="4"/>
  <c r="D2293" i="4"/>
  <c r="D2294" i="4"/>
  <c r="D2295" i="4"/>
  <c r="D2296" i="4"/>
  <c r="D2297" i="4"/>
  <c r="D2298" i="4"/>
  <c r="D2299" i="4"/>
  <c r="D2300" i="4"/>
  <c r="D2301" i="4"/>
  <c r="D2302" i="4"/>
  <c r="D2303" i="4"/>
  <c r="D2304" i="4"/>
  <c r="D2305" i="4"/>
  <c r="D2306" i="4"/>
  <c r="D2307" i="4"/>
  <c r="D2308" i="4"/>
  <c r="D2309" i="4"/>
  <c r="D2310" i="4"/>
  <c r="D2311" i="4"/>
  <c r="D2312" i="4"/>
  <c r="D2313" i="4"/>
  <c r="D2314" i="4"/>
  <c r="D2315" i="4"/>
  <c r="D2316" i="4"/>
  <c r="D2317" i="4"/>
  <c r="D2318" i="4"/>
  <c r="D2319" i="4"/>
  <c r="D2320" i="4"/>
  <c r="D2321" i="4"/>
  <c r="D2322" i="4"/>
  <c r="D2323" i="4"/>
  <c r="D2324" i="4"/>
  <c r="D2325" i="4"/>
  <c r="D2326" i="4"/>
  <c r="D2327" i="4"/>
  <c r="D2328" i="4"/>
  <c r="D2329" i="4"/>
  <c r="D2330" i="4"/>
  <c r="D2331" i="4"/>
  <c r="D2332" i="4"/>
  <c r="D2333" i="4"/>
  <c r="D2334" i="4"/>
  <c r="D2335" i="4"/>
  <c r="D2336" i="4"/>
  <c r="D2337" i="4"/>
  <c r="D2338" i="4"/>
  <c r="D2339" i="4"/>
  <c r="D2340" i="4"/>
  <c r="D2341" i="4"/>
  <c r="D2342" i="4"/>
  <c r="D2343" i="4"/>
  <c r="D2344" i="4"/>
  <c r="D2345" i="4"/>
  <c r="D2346" i="4"/>
  <c r="D2347" i="4"/>
  <c r="D2348" i="4"/>
  <c r="D2349" i="4"/>
  <c r="D2350" i="4"/>
  <c r="D2351" i="4"/>
  <c r="D2352" i="4"/>
  <c r="D2353" i="4"/>
  <c r="D2354" i="4"/>
  <c r="D2355" i="4"/>
  <c r="D2356" i="4"/>
  <c r="D2357" i="4"/>
  <c r="D2358" i="4"/>
  <c r="D2359" i="4"/>
  <c r="D2360" i="4"/>
  <c r="D2361" i="4"/>
  <c r="D2362" i="4"/>
  <c r="D2363" i="4"/>
  <c r="D2364" i="4"/>
  <c r="D2365" i="4"/>
  <c r="D2366" i="4"/>
  <c r="D2367" i="4"/>
  <c r="D2368" i="4"/>
  <c r="D2369" i="4"/>
  <c r="D2370" i="4"/>
  <c r="D2371" i="4"/>
  <c r="D2372" i="4"/>
  <c r="D2373" i="4"/>
  <c r="D2374" i="4"/>
  <c r="D2375" i="4"/>
  <c r="D2376" i="4"/>
  <c r="D2377" i="4"/>
  <c r="D2378" i="4"/>
  <c r="D2379" i="4"/>
  <c r="D2380" i="4"/>
  <c r="D2381" i="4"/>
  <c r="D2382" i="4"/>
  <c r="D2383" i="4"/>
  <c r="D2384" i="4"/>
  <c r="D2385" i="4"/>
  <c r="D2386" i="4"/>
  <c r="D2387" i="4"/>
  <c r="D2388" i="4"/>
  <c r="D2389" i="4"/>
  <c r="D2390" i="4"/>
  <c r="D2391" i="4"/>
  <c r="D2392" i="4"/>
  <c r="D2393" i="4"/>
  <c r="D2394" i="4"/>
  <c r="D2395" i="4"/>
  <c r="D2396" i="4"/>
  <c r="D2397" i="4"/>
  <c r="D2398" i="4"/>
  <c r="D2399" i="4"/>
  <c r="D2400" i="4"/>
  <c r="D2401" i="4"/>
  <c r="D2402" i="4"/>
  <c r="D2403" i="4"/>
  <c r="D2404" i="4"/>
  <c r="D2405" i="4"/>
  <c r="D2406" i="4"/>
  <c r="D2407" i="4"/>
  <c r="D2408" i="4"/>
  <c r="D2409" i="4"/>
  <c r="D2410" i="4"/>
  <c r="D2411" i="4"/>
  <c r="D2412" i="4"/>
  <c r="D2413" i="4"/>
  <c r="D2414" i="4"/>
  <c r="D2415" i="4"/>
  <c r="D2416" i="4"/>
  <c r="D2417" i="4"/>
  <c r="D2418" i="4"/>
  <c r="D2419" i="4"/>
  <c r="D2420" i="4"/>
  <c r="D2421" i="4"/>
  <c r="D2422" i="4"/>
  <c r="D2423" i="4"/>
  <c r="D2424" i="4"/>
  <c r="D2425" i="4"/>
  <c r="D2426" i="4"/>
  <c r="D2427" i="4"/>
  <c r="D2428" i="4"/>
  <c r="D2429" i="4"/>
  <c r="D2430" i="4"/>
  <c r="D2431" i="4"/>
  <c r="D2432" i="4"/>
  <c r="D2433" i="4"/>
  <c r="D2434" i="4"/>
  <c r="D2435" i="4"/>
  <c r="D2436" i="4"/>
  <c r="D2437" i="4"/>
  <c r="D2438" i="4"/>
  <c r="D2439" i="4"/>
  <c r="D2440" i="4"/>
  <c r="D2441" i="4"/>
  <c r="D2442" i="4"/>
  <c r="D2443" i="4"/>
  <c r="D2444" i="4"/>
  <c r="D2445" i="4"/>
  <c r="D2446" i="4"/>
  <c r="D2447" i="4"/>
  <c r="D2448" i="4"/>
  <c r="D2449" i="4"/>
  <c r="D2450" i="4"/>
  <c r="D2451" i="4"/>
  <c r="D2452" i="4"/>
  <c r="D2453" i="4"/>
  <c r="D2454" i="4"/>
  <c r="D2455" i="4"/>
  <c r="D2456" i="4"/>
  <c r="D2457" i="4"/>
  <c r="D2458" i="4"/>
  <c r="D2459" i="4"/>
  <c r="D2460" i="4"/>
  <c r="D2461" i="4"/>
  <c r="D2462" i="4"/>
  <c r="D2463" i="4"/>
  <c r="D2464" i="4"/>
  <c r="D2465" i="4"/>
  <c r="D2466" i="4"/>
  <c r="D2467" i="4"/>
  <c r="D2468" i="4"/>
  <c r="D2469" i="4"/>
  <c r="D2470" i="4"/>
  <c r="D2471" i="4"/>
  <c r="D2472" i="4"/>
  <c r="D2473" i="4"/>
  <c r="D2474" i="4"/>
  <c r="D2475" i="4"/>
  <c r="D2476" i="4"/>
  <c r="D2477" i="4"/>
  <c r="D2478" i="4"/>
  <c r="D2479" i="4"/>
  <c r="D2480" i="4"/>
  <c r="D2481" i="4"/>
  <c r="D2482" i="4"/>
  <c r="D2483" i="4"/>
  <c r="D2484" i="4"/>
  <c r="D2485" i="4"/>
  <c r="D2486" i="4"/>
  <c r="D2487" i="4"/>
  <c r="D2488" i="4"/>
  <c r="D2489" i="4"/>
  <c r="D2490" i="4"/>
  <c r="D2491" i="4"/>
  <c r="D2492" i="4"/>
  <c r="D2493" i="4"/>
  <c r="D2494" i="4"/>
  <c r="D2495" i="4"/>
  <c r="D2496" i="4"/>
  <c r="D2497" i="4"/>
  <c r="D2498" i="4"/>
  <c r="D2499" i="4"/>
  <c r="D2500" i="4"/>
  <c r="D2501" i="4"/>
  <c r="D2502" i="4"/>
  <c r="D2503" i="4"/>
  <c r="D2504" i="4"/>
  <c r="D2505" i="4"/>
  <c r="D2506" i="4"/>
  <c r="D2507" i="4"/>
  <c r="D2508" i="4"/>
  <c r="D2509" i="4"/>
  <c r="D2510" i="4"/>
  <c r="D2511" i="4"/>
  <c r="D2512" i="4"/>
  <c r="D2513" i="4"/>
  <c r="D2514" i="4"/>
  <c r="D2515" i="4"/>
  <c r="D2516" i="4"/>
  <c r="D2517" i="4"/>
  <c r="D2518" i="4"/>
  <c r="D2519" i="4"/>
  <c r="D2520" i="4"/>
  <c r="D2521" i="4"/>
  <c r="D2522" i="4"/>
  <c r="D2523" i="4"/>
  <c r="D2524" i="4"/>
  <c r="D2525" i="4"/>
  <c r="D2526" i="4"/>
  <c r="D2527" i="4"/>
  <c r="D2528" i="4"/>
  <c r="D2529" i="4"/>
  <c r="D2530" i="4"/>
  <c r="D2531" i="4"/>
  <c r="D2532" i="4"/>
  <c r="D2533" i="4"/>
  <c r="D2534" i="4"/>
  <c r="D2535" i="4"/>
  <c r="D2536" i="4"/>
  <c r="D2537" i="4"/>
  <c r="D2538" i="4"/>
  <c r="D2539" i="4"/>
  <c r="D2540" i="4"/>
  <c r="D2541" i="4"/>
  <c r="D2542" i="4"/>
  <c r="D2543" i="4"/>
  <c r="D2544" i="4"/>
  <c r="D2545" i="4"/>
  <c r="D2546" i="4"/>
  <c r="D2547" i="4"/>
  <c r="D2548" i="4"/>
  <c r="D2549" i="4"/>
  <c r="D2550" i="4"/>
  <c r="D2551" i="4"/>
  <c r="D2552" i="4"/>
  <c r="D2553" i="4"/>
  <c r="D2554" i="4"/>
  <c r="D2555" i="4"/>
  <c r="D2556" i="4"/>
  <c r="D2557" i="4"/>
  <c r="D2558" i="4"/>
  <c r="D2559" i="4"/>
  <c r="D2560" i="4"/>
  <c r="D2561" i="4"/>
  <c r="D2562" i="4"/>
  <c r="D2563" i="4"/>
  <c r="D2564" i="4"/>
  <c r="D2565" i="4"/>
  <c r="D2566" i="4"/>
  <c r="D2567" i="4"/>
  <c r="D2568" i="4"/>
  <c r="D2569" i="4"/>
  <c r="D2570" i="4"/>
  <c r="D2571" i="4"/>
  <c r="D2572" i="4"/>
  <c r="D2573" i="4"/>
  <c r="D2574" i="4"/>
  <c r="D2575" i="4"/>
  <c r="D2576" i="4"/>
  <c r="D2577" i="4"/>
  <c r="D2578" i="4"/>
  <c r="D2579" i="4"/>
  <c r="D2580" i="4"/>
  <c r="D2581" i="4"/>
  <c r="D2582" i="4"/>
  <c r="D2583" i="4"/>
  <c r="D2584" i="4"/>
  <c r="D2585" i="4"/>
  <c r="D2586" i="4"/>
  <c r="D2587" i="4"/>
  <c r="D2588" i="4"/>
  <c r="D2589" i="4"/>
  <c r="D2590" i="4"/>
  <c r="D2591" i="4"/>
  <c r="D2592" i="4"/>
  <c r="D2593" i="4"/>
  <c r="D2594" i="4"/>
  <c r="D2595" i="4"/>
  <c r="D2596" i="4"/>
  <c r="D2597" i="4"/>
  <c r="D2598" i="4"/>
  <c r="D2599" i="4"/>
  <c r="D2600" i="4"/>
  <c r="D2601" i="4"/>
  <c r="N4" i="5"/>
  <c r="N3" i="5"/>
  <c r="M3" i="5"/>
  <c r="I3" i="5"/>
  <c r="I4" i="5"/>
  <c r="M4" i="5"/>
  <c r="A1302" i="4"/>
  <c r="A1303" i="4"/>
  <c r="A1304" i="4"/>
  <c r="A1305" i="4"/>
  <c r="A1306" i="4"/>
  <c r="A1307" i="4"/>
  <c r="A1308" i="4"/>
  <c r="A1309" i="4"/>
  <c r="A1310" i="4"/>
  <c r="A1311" i="4"/>
  <c r="A1312" i="4"/>
  <c r="A1313" i="4"/>
  <c r="A1314" i="4"/>
  <c r="A1315" i="4"/>
  <c r="A1316" i="4"/>
  <c r="A1317" i="4"/>
  <c r="A1318" i="4"/>
  <c r="A1319" i="4"/>
  <c r="A1320" i="4"/>
  <c r="A1321" i="4"/>
  <c r="A1322" i="4"/>
  <c r="A1323" i="4"/>
  <c r="A1324" i="4"/>
  <c r="A1325" i="4"/>
  <c r="A1326" i="4"/>
  <c r="A1327" i="4"/>
  <c r="A1328" i="4"/>
  <c r="A1329" i="4"/>
  <c r="A1330" i="4"/>
  <c r="A1331" i="4"/>
  <c r="A1332" i="4"/>
  <c r="A1333" i="4"/>
  <c r="A1334" i="4"/>
  <c r="A1335" i="4"/>
  <c r="A1336" i="4"/>
  <c r="A1337" i="4"/>
  <c r="A1338" i="4"/>
  <c r="A1339" i="4"/>
  <c r="A1340" i="4"/>
  <c r="A1341" i="4"/>
  <c r="A1342" i="4"/>
  <c r="A1343" i="4"/>
  <c r="A1344" i="4"/>
  <c r="A1345" i="4"/>
  <c r="A1346" i="4"/>
  <c r="A1347" i="4"/>
  <c r="A1348" i="4"/>
  <c r="A1349" i="4"/>
  <c r="A1350" i="4"/>
  <c r="A1351" i="4"/>
  <c r="A1352" i="4"/>
  <c r="A1353" i="4"/>
  <c r="A1354" i="4"/>
  <c r="A1355" i="4"/>
  <c r="A1356" i="4"/>
  <c r="A1357" i="4"/>
  <c r="A1358" i="4"/>
  <c r="A1359" i="4"/>
  <c r="A1360" i="4"/>
  <c r="A1361" i="4"/>
  <c r="A1362" i="4"/>
  <c r="A1363" i="4"/>
  <c r="A1364" i="4"/>
  <c r="A1365" i="4"/>
  <c r="A1366" i="4"/>
  <c r="A1367" i="4"/>
  <c r="A1368" i="4"/>
  <c r="A1369" i="4"/>
  <c r="A1370" i="4"/>
  <c r="A1371" i="4"/>
  <c r="A1372" i="4"/>
  <c r="A1373" i="4"/>
  <c r="A1374" i="4"/>
  <c r="A1375" i="4"/>
  <c r="A1376" i="4"/>
  <c r="A1377" i="4"/>
  <c r="A1378" i="4"/>
  <c r="A1379" i="4"/>
  <c r="A1380" i="4"/>
  <c r="A1381" i="4"/>
  <c r="A1382" i="4"/>
  <c r="A1383" i="4"/>
  <c r="A1384" i="4"/>
  <c r="A1385" i="4"/>
  <c r="A1386" i="4"/>
  <c r="A1387" i="4"/>
  <c r="A1388" i="4"/>
  <c r="A1389" i="4"/>
  <c r="A1390" i="4"/>
  <c r="A1391" i="4"/>
  <c r="A1392" i="4"/>
  <c r="A1393" i="4"/>
  <c r="A1394" i="4"/>
  <c r="A1395" i="4"/>
  <c r="A1396" i="4"/>
  <c r="A1397" i="4"/>
  <c r="A1398" i="4"/>
  <c r="A1399" i="4"/>
  <c r="A1400" i="4"/>
  <c r="A1401" i="4"/>
  <c r="A1402" i="4"/>
  <c r="A1403" i="4"/>
  <c r="A1404" i="4"/>
  <c r="A1405" i="4"/>
  <c r="A1406" i="4"/>
  <c r="A1407" i="4"/>
  <c r="A1408" i="4"/>
  <c r="A1409" i="4"/>
  <c r="A1410" i="4"/>
  <c r="A1411" i="4"/>
  <c r="A1412" i="4"/>
  <c r="A1413" i="4"/>
  <c r="A1414" i="4"/>
  <c r="A1415" i="4"/>
  <c r="A1416" i="4"/>
  <c r="A1417" i="4"/>
  <c r="A1418" i="4"/>
  <c r="A1419" i="4"/>
  <c r="A1420" i="4"/>
  <c r="A1421" i="4"/>
  <c r="A1422" i="4"/>
  <c r="A1423" i="4"/>
  <c r="A1424" i="4"/>
  <c r="A1425" i="4"/>
  <c r="A1426" i="4"/>
  <c r="A1427" i="4"/>
  <c r="A1428" i="4"/>
  <c r="A1429" i="4"/>
  <c r="A1430" i="4"/>
  <c r="A1431" i="4"/>
  <c r="A1432" i="4"/>
  <c r="A1433" i="4"/>
  <c r="A1434" i="4"/>
  <c r="A1435" i="4"/>
  <c r="A1436" i="4"/>
  <c r="A1437" i="4"/>
  <c r="A1438" i="4"/>
  <c r="A1439" i="4"/>
  <c r="A1440" i="4"/>
  <c r="A1441" i="4"/>
  <c r="A1442" i="4"/>
  <c r="A1443" i="4"/>
  <c r="A1444" i="4"/>
  <c r="A1445" i="4"/>
  <c r="A1446" i="4"/>
  <c r="A1447" i="4"/>
  <c r="A1448" i="4"/>
  <c r="A1449" i="4"/>
  <c r="A1450" i="4"/>
  <c r="A1451" i="4"/>
  <c r="A1452" i="4"/>
  <c r="A1453" i="4"/>
  <c r="A1454" i="4"/>
  <c r="A1455" i="4"/>
  <c r="A1456" i="4"/>
  <c r="A1457" i="4"/>
  <c r="A1458" i="4"/>
  <c r="A1459" i="4"/>
  <c r="A1460" i="4"/>
  <c r="A1461" i="4"/>
  <c r="A1462" i="4"/>
  <c r="A1463" i="4"/>
  <c r="A1464" i="4"/>
  <c r="A1465" i="4"/>
  <c r="A1466" i="4"/>
  <c r="A1467" i="4"/>
  <c r="A1468" i="4"/>
  <c r="A1469" i="4"/>
  <c r="A1470" i="4"/>
  <c r="A1471" i="4"/>
  <c r="A1472" i="4"/>
  <c r="A1473" i="4"/>
  <c r="A1474" i="4"/>
  <c r="A1475" i="4"/>
  <c r="A1476" i="4"/>
  <c r="A1477" i="4"/>
  <c r="A1478" i="4"/>
  <c r="A1479" i="4"/>
  <c r="A1480" i="4"/>
  <c r="A1481" i="4"/>
  <c r="A1482" i="4"/>
  <c r="A1483" i="4"/>
  <c r="A1484" i="4"/>
  <c r="A1485" i="4"/>
  <c r="A1486" i="4"/>
  <c r="A1487" i="4"/>
  <c r="A1488" i="4"/>
  <c r="A1489" i="4"/>
  <c r="A1490" i="4"/>
  <c r="A1491" i="4"/>
  <c r="A1492" i="4"/>
  <c r="A1493" i="4"/>
  <c r="A1494" i="4"/>
  <c r="A1495" i="4"/>
  <c r="A1496" i="4"/>
  <c r="A1497" i="4"/>
  <c r="A1498" i="4"/>
  <c r="A1499" i="4"/>
  <c r="A1500" i="4"/>
  <c r="A1501" i="4"/>
  <c r="A1502" i="4"/>
  <c r="A1503" i="4"/>
  <c r="A1504" i="4"/>
  <c r="A1505" i="4"/>
  <c r="A1506" i="4"/>
  <c r="A1507" i="4"/>
  <c r="A1508" i="4"/>
  <c r="A1509" i="4"/>
  <c r="A1510" i="4"/>
  <c r="A1511" i="4"/>
  <c r="A1512" i="4"/>
  <c r="A1513" i="4"/>
  <c r="A1514" i="4"/>
  <c r="A1515" i="4"/>
  <c r="A1516" i="4"/>
  <c r="A1517" i="4"/>
  <c r="A1518" i="4"/>
  <c r="A1519" i="4"/>
  <c r="A1520" i="4"/>
  <c r="A1521" i="4"/>
  <c r="A1522" i="4"/>
  <c r="A1523" i="4"/>
  <c r="A1524" i="4"/>
  <c r="A1525" i="4"/>
  <c r="A1526" i="4"/>
  <c r="A1527" i="4"/>
  <c r="A1528" i="4"/>
  <c r="A1529" i="4"/>
  <c r="A1530" i="4"/>
  <c r="A1531" i="4"/>
  <c r="A1532" i="4"/>
  <c r="A1533" i="4"/>
  <c r="A1534" i="4"/>
  <c r="A1535" i="4"/>
  <c r="A1536" i="4"/>
  <c r="A1537" i="4"/>
  <c r="A1538" i="4"/>
  <c r="A1539" i="4"/>
  <c r="A1540" i="4"/>
  <c r="A1541" i="4"/>
  <c r="A1542" i="4"/>
  <c r="A1543" i="4"/>
  <c r="A1544" i="4"/>
  <c r="A1545" i="4"/>
  <c r="A1546" i="4"/>
  <c r="A1547" i="4"/>
  <c r="A1548" i="4"/>
  <c r="A1549" i="4"/>
  <c r="A1550" i="4"/>
  <c r="A1551" i="4"/>
  <c r="A1552" i="4"/>
  <c r="A1553" i="4"/>
  <c r="A1554" i="4"/>
  <c r="A1555" i="4"/>
  <c r="A1556" i="4"/>
  <c r="A1557" i="4"/>
  <c r="A1558" i="4"/>
  <c r="A1559" i="4"/>
  <c r="A1560" i="4"/>
  <c r="A1561" i="4"/>
  <c r="A1562" i="4"/>
  <c r="A1563" i="4"/>
  <c r="A1564" i="4"/>
  <c r="A1565" i="4"/>
  <c r="A1566" i="4"/>
  <c r="A1567" i="4"/>
  <c r="A1568" i="4"/>
  <c r="A1569" i="4"/>
  <c r="A1570" i="4"/>
  <c r="A1571" i="4"/>
  <c r="A1572" i="4"/>
  <c r="A1573" i="4"/>
  <c r="A1574" i="4"/>
  <c r="A1575" i="4"/>
  <c r="A1576" i="4"/>
  <c r="A1577" i="4"/>
  <c r="A1578" i="4"/>
  <c r="A1579" i="4"/>
  <c r="A1580" i="4"/>
  <c r="A1581" i="4"/>
  <c r="A1582" i="4"/>
  <c r="A1583" i="4"/>
  <c r="A1584" i="4"/>
  <c r="A1585" i="4"/>
  <c r="A1586" i="4"/>
  <c r="A1587" i="4"/>
  <c r="A1588" i="4"/>
  <c r="A1589" i="4"/>
  <c r="A1590" i="4"/>
  <c r="A1591" i="4"/>
  <c r="A1592" i="4"/>
  <c r="A1593" i="4"/>
  <c r="A1594" i="4"/>
  <c r="A1595" i="4"/>
  <c r="A1596" i="4"/>
  <c r="A1597" i="4"/>
  <c r="A1598" i="4"/>
  <c r="A1599" i="4"/>
  <c r="A1600" i="4"/>
  <c r="A1601" i="4"/>
  <c r="A1602" i="4"/>
  <c r="A1603" i="4"/>
  <c r="A1604" i="4"/>
  <c r="A1605" i="4"/>
  <c r="A1606" i="4"/>
  <c r="A1607" i="4"/>
  <c r="A1608" i="4"/>
  <c r="A1609" i="4"/>
  <c r="A1610" i="4"/>
  <c r="A1611" i="4"/>
  <c r="A1612" i="4"/>
  <c r="A1613" i="4"/>
  <c r="A1614" i="4"/>
  <c r="A1615" i="4"/>
  <c r="A1616" i="4"/>
  <c r="A1617" i="4"/>
  <c r="A1618" i="4"/>
  <c r="A1619" i="4"/>
  <c r="A1620" i="4"/>
  <c r="A1621" i="4"/>
  <c r="A1622" i="4"/>
  <c r="A1623" i="4"/>
  <c r="A1624" i="4"/>
  <c r="A1625" i="4"/>
  <c r="A1626" i="4"/>
  <c r="A1627" i="4"/>
  <c r="A1628" i="4"/>
  <c r="A1629" i="4"/>
  <c r="A1630" i="4"/>
  <c r="A1631" i="4"/>
  <c r="A1632" i="4"/>
  <c r="A1633" i="4"/>
  <c r="A1634" i="4"/>
  <c r="A1635" i="4"/>
  <c r="A1636" i="4"/>
  <c r="A1637" i="4"/>
  <c r="A1638" i="4"/>
  <c r="A1639" i="4"/>
  <c r="A1640" i="4"/>
  <c r="A1641" i="4"/>
  <c r="A1642" i="4"/>
  <c r="A1643" i="4"/>
  <c r="A1644" i="4"/>
  <c r="A1645" i="4"/>
  <c r="A1646" i="4"/>
  <c r="A1647" i="4"/>
  <c r="A1648" i="4"/>
  <c r="A1649" i="4"/>
  <c r="A1650" i="4"/>
  <c r="A1651" i="4"/>
  <c r="A1652" i="4"/>
  <c r="A1653" i="4"/>
  <c r="A1654" i="4"/>
  <c r="A1655" i="4"/>
  <c r="A1656" i="4"/>
  <c r="A1657" i="4"/>
  <c r="A1658" i="4"/>
  <c r="A1659" i="4"/>
  <c r="A1660" i="4"/>
  <c r="A1661" i="4"/>
  <c r="A1662" i="4"/>
  <c r="A1663" i="4"/>
  <c r="A1664" i="4"/>
  <c r="A1665" i="4"/>
  <c r="A1666" i="4"/>
  <c r="A1667" i="4"/>
  <c r="A1668" i="4"/>
  <c r="A1669" i="4"/>
  <c r="A1670" i="4"/>
  <c r="A1671" i="4"/>
  <c r="A1672" i="4"/>
  <c r="A1673" i="4"/>
  <c r="A1674" i="4"/>
  <c r="A1675" i="4"/>
  <c r="A1676" i="4"/>
  <c r="A1677" i="4"/>
  <c r="A1678" i="4"/>
  <c r="A1679" i="4"/>
  <c r="A1680" i="4"/>
  <c r="A1681" i="4"/>
  <c r="A1682" i="4"/>
  <c r="A1683" i="4"/>
  <c r="A1684" i="4"/>
  <c r="A1685" i="4"/>
  <c r="A1686" i="4"/>
  <c r="A1687" i="4"/>
  <c r="A1688" i="4"/>
  <c r="A1689" i="4"/>
  <c r="A1690" i="4"/>
  <c r="A1691" i="4"/>
  <c r="A1692" i="4"/>
  <c r="A1693" i="4"/>
  <c r="A1694" i="4"/>
  <c r="A1695" i="4"/>
  <c r="A1696" i="4"/>
  <c r="A1697" i="4"/>
  <c r="A1698" i="4"/>
  <c r="A1699" i="4"/>
  <c r="A1700" i="4"/>
  <c r="A1701" i="4"/>
  <c r="A1702" i="4"/>
  <c r="A1703" i="4"/>
  <c r="A1704" i="4"/>
  <c r="A1705" i="4"/>
  <c r="A1706" i="4"/>
  <c r="A1707" i="4"/>
  <c r="A1708" i="4"/>
  <c r="A1709" i="4"/>
  <c r="A1710" i="4"/>
  <c r="A1711" i="4"/>
  <c r="A1712" i="4"/>
  <c r="A1713" i="4"/>
  <c r="A1714" i="4"/>
  <c r="A1715" i="4"/>
  <c r="A1716" i="4"/>
  <c r="A1717" i="4"/>
  <c r="A1718" i="4"/>
  <c r="A1719" i="4"/>
  <c r="A1720" i="4"/>
  <c r="A1721" i="4"/>
  <c r="A1722" i="4"/>
  <c r="A1723" i="4"/>
  <c r="A1724" i="4"/>
  <c r="A1725" i="4"/>
  <c r="A1726" i="4"/>
  <c r="A1727" i="4"/>
  <c r="A1728" i="4"/>
  <c r="A1729" i="4"/>
  <c r="A1730" i="4"/>
  <c r="A1731" i="4"/>
  <c r="A1732" i="4"/>
  <c r="A1733" i="4"/>
  <c r="A1734" i="4"/>
  <c r="A1735" i="4"/>
  <c r="A1736" i="4"/>
  <c r="A1737" i="4"/>
  <c r="A1738" i="4"/>
  <c r="A1739" i="4"/>
  <c r="A1740" i="4"/>
  <c r="A1741" i="4"/>
  <c r="A1742" i="4"/>
  <c r="A1743" i="4"/>
  <c r="A1744" i="4"/>
  <c r="A1745" i="4"/>
  <c r="A1746" i="4"/>
  <c r="A1747" i="4"/>
  <c r="A1748" i="4"/>
  <c r="A1749" i="4"/>
  <c r="A1750" i="4"/>
  <c r="A1751" i="4"/>
  <c r="A1752" i="4"/>
  <c r="A1753" i="4"/>
  <c r="A1754" i="4"/>
  <c r="A1755" i="4"/>
  <c r="A1756" i="4"/>
  <c r="A1757" i="4"/>
  <c r="A1758" i="4"/>
  <c r="A1759" i="4"/>
  <c r="A1760" i="4"/>
  <c r="A1761" i="4"/>
  <c r="A1762" i="4"/>
  <c r="A1763" i="4"/>
  <c r="A1764" i="4"/>
  <c r="A1765" i="4"/>
  <c r="A1766" i="4"/>
  <c r="A1767" i="4"/>
  <c r="A1768" i="4"/>
  <c r="A1769" i="4"/>
  <c r="A1770" i="4"/>
  <c r="A1771" i="4"/>
  <c r="A1772" i="4"/>
  <c r="A1773" i="4"/>
  <c r="A1774" i="4"/>
  <c r="A1775" i="4"/>
  <c r="A1776" i="4"/>
  <c r="A1777" i="4"/>
  <c r="A1778" i="4"/>
  <c r="A1779" i="4"/>
  <c r="A1780" i="4"/>
  <c r="A1781" i="4"/>
  <c r="A1782" i="4"/>
  <c r="A1783" i="4"/>
  <c r="A1784" i="4"/>
  <c r="A1785" i="4"/>
  <c r="A1786" i="4"/>
  <c r="A1787" i="4"/>
  <c r="A1788" i="4"/>
  <c r="A1789" i="4"/>
  <c r="A1790" i="4"/>
  <c r="A1791" i="4"/>
  <c r="A1792" i="4"/>
  <c r="A1793" i="4"/>
  <c r="A1794" i="4"/>
  <c r="A1795" i="4"/>
  <c r="A1796" i="4"/>
  <c r="A1797" i="4"/>
  <c r="A1798" i="4"/>
  <c r="A1799" i="4"/>
  <c r="A1800" i="4"/>
  <c r="A1801" i="4"/>
  <c r="A1802" i="4"/>
  <c r="A1803" i="4"/>
  <c r="A1804" i="4"/>
  <c r="A1805" i="4"/>
  <c r="A1806" i="4"/>
  <c r="A1807" i="4"/>
  <c r="A1808" i="4"/>
  <c r="A1809" i="4"/>
  <c r="A1810" i="4"/>
  <c r="A1811" i="4"/>
  <c r="A1812" i="4"/>
  <c r="A1813" i="4"/>
  <c r="A1814" i="4"/>
  <c r="A1815" i="4"/>
  <c r="A1816" i="4"/>
  <c r="A1817" i="4"/>
  <c r="A1818" i="4"/>
  <c r="A1819" i="4"/>
  <c r="A1820" i="4"/>
  <c r="A1821" i="4"/>
  <c r="A1822" i="4"/>
  <c r="A1823" i="4"/>
  <c r="A1824" i="4"/>
  <c r="A1825" i="4"/>
  <c r="A1826" i="4"/>
  <c r="A1827" i="4"/>
  <c r="A1828" i="4"/>
  <c r="A1829" i="4"/>
  <c r="A1830" i="4"/>
  <c r="A1831" i="4"/>
  <c r="A1832" i="4"/>
  <c r="A1833" i="4"/>
  <c r="A1834" i="4"/>
  <c r="A1835" i="4"/>
  <c r="A1836" i="4"/>
  <c r="A1837" i="4"/>
  <c r="A1838" i="4"/>
  <c r="A1839" i="4"/>
  <c r="A1840" i="4"/>
  <c r="A1841" i="4"/>
  <c r="A1842" i="4"/>
  <c r="A1843" i="4"/>
  <c r="A1844" i="4"/>
  <c r="A1845" i="4"/>
  <c r="A1846" i="4"/>
  <c r="A1847" i="4"/>
  <c r="A1848" i="4"/>
  <c r="A1849" i="4"/>
  <c r="A1850" i="4"/>
  <c r="A1851" i="4"/>
  <c r="A1852" i="4"/>
  <c r="A1853" i="4"/>
  <c r="A1854" i="4"/>
  <c r="A1855" i="4"/>
  <c r="A1856" i="4"/>
  <c r="A1857" i="4"/>
  <c r="A1858" i="4"/>
  <c r="A1859" i="4"/>
  <c r="A1860" i="4"/>
  <c r="A1861" i="4"/>
  <c r="A1862" i="4"/>
  <c r="A1863" i="4"/>
  <c r="A1864" i="4"/>
  <c r="A1865" i="4"/>
  <c r="A1866" i="4"/>
  <c r="A1867" i="4"/>
  <c r="A1868" i="4"/>
  <c r="A1869" i="4"/>
  <c r="A1870" i="4"/>
  <c r="A1871" i="4"/>
  <c r="A1872" i="4"/>
  <c r="A1873" i="4"/>
  <c r="A1874" i="4"/>
  <c r="A1875" i="4"/>
  <c r="A1876" i="4"/>
  <c r="A1877" i="4"/>
  <c r="A1878" i="4"/>
  <c r="A1879" i="4"/>
  <c r="A1880" i="4"/>
  <c r="A1881" i="4"/>
  <c r="A1882" i="4"/>
  <c r="A1883" i="4"/>
  <c r="A1884" i="4"/>
  <c r="A1885" i="4"/>
  <c r="A1886" i="4"/>
  <c r="A1887" i="4"/>
  <c r="A1888" i="4"/>
  <c r="A1889" i="4"/>
  <c r="A1890" i="4"/>
  <c r="A1891" i="4"/>
  <c r="A1892" i="4"/>
  <c r="A1893" i="4"/>
  <c r="A1894" i="4"/>
  <c r="A1895" i="4"/>
  <c r="A1896" i="4"/>
  <c r="A1897" i="4"/>
  <c r="A1898" i="4"/>
  <c r="A1899" i="4"/>
  <c r="A1900" i="4"/>
  <c r="A1901" i="4"/>
  <c r="A1902" i="4"/>
  <c r="A1903" i="4"/>
  <c r="A1904" i="4"/>
  <c r="A1905" i="4"/>
  <c r="A1906" i="4"/>
  <c r="A1907" i="4"/>
  <c r="A1908" i="4"/>
  <c r="A1909" i="4"/>
  <c r="A1910" i="4"/>
  <c r="A1911" i="4"/>
  <c r="A1912" i="4"/>
  <c r="A1913" i="4"/>
  <c r="A1914" i="4"/>
  <c r="A1915" i="4"/>
  <c r="A1916" i="4"/>
  <c r="A1917" i="4"/>
  <c r="A1918" i="4"/>
  <c r="A1919" i="4"/>
  <c r="A1920" i="4"/>
  <c r="A1921" i="4"/>
  <c r="A1922" i="4"/>
  <c r="A1923" i="4"/>
  <c r="A1924" i="4"/>
  <c r="A1925" i="4"/>
  <c r="A1926" i="4"/>
  <c r="A1927" i="4"/>
  <c r="A1928" i="4"/>
  <c r="A1929" i="4"/>
  <c r="A1930" i="4"/>
  <c r="A1931" i="4"/>
  <c r="A1932" i="4"/>
  <c r="A1933" i="4"/>
  <c r="A1934" i="4"/>
  <c r="A1935" i="4"/>
  <c r="A1936" i="4"/>
  <c r="A1937" i="4"/>
  <c r="A1938" i="4"/>
  <c r="A1939" i="4"/>
  <c r="A1940" i="4"/>
  <c r="A1941" i="4"/>
  <c r="A1942" i="4"/>
  <c r="A1943" i="4"/>
  <c r="A1944" i="4"/>
  <c r="A1945" i="4"/>
  <c r="A1946" i="4"/>
  <c r="A1947" i="4"/>
  <c r="A1948" i="4"/>
  <c r="A1949" i="4"/>
  <c r="A1950" i="4"/>
  <c r="A1951" i="4"/>
  <c r="A1952" i="4"/>
  <c r="A1953" i="4"/>
  <c r="A1954" i="4"/>
  <c r="A1955" i="4"/>
  <c r="A1956" i="4"/>
  <c r="A1957" i="4"/>
  <c r="A1958" i="4"/>
  <c r="A1959" i="4"/>
  <c r="A1960" i="4"/>
  <c r="A1961" i="4"/>
  <c r="A1962" i="4"/>
  <c r="A1963" i="4"/>
  <c r="A1964" i="4"/>
  <c r="A1965" i="4"/>
  <c r="A1966" i="4"/>
  <c r="A1967" i="4"/>
  <c r="A1968" i="4"/>
  <c r="A1969" i="4"/>
  <c r="A1970" i="4"/>
  <c r="A1971" i="4"/>
  <c r="A1972" i="4"/>
  <c r="A1973" i="4"/>
  <c r="A1974" i="4"/>
  <c r="A1975" i="4"/>
  <c r="A1976" i="4"/>
  <c r="A1977" i="4"/>
  <c r="A1978" i="4"/>
  <c r="A1979" i="4"/>
  <c r="A1980" i="4"/>
  <c r="A1981" i="4"/>
  <c r="A1982" i="4"/>
  <c r="A1983" i="4"/>
  <c r="A1984" i="4"/>
  <c r="A1985" i="4"/>
  <c r="A1986" i="4"/>
  <c r="A1987" i="4"/>
  <c r="A1988" i="4"/>
  <c r="A1989" i="4"/>
  <c r="A1990" i="4"/>
  <c r="A1991" i="4"/>
  <c r="A1992" i="4"/>
  <c r="A1993" i="4"/>
  <c r="A1994" i="4"/>
  <c r="A1995" i="4"/>
  <c r="A1996" i="4"/>
  <c r="A1997" i="4"/>
  <c r="A1998" i="4"/>
  <c r="A1999" i="4"/>
  <c r="A2000" i="4"/>
  <c r="A2001" i="4"/>
  <c r="A2002" i="4"/>
  <c r="A2003" i="4"/>
  <c r="A2004" i="4"/>
  <c r="A2005" i="4"/>
  <c r="A2006" i="4"/>
  <c r="A2007" i="4"/>
  <c r="A2008" i="4"/>
  <c r="A2009" i="4"/>
  <c r="A2010" i="4"/>
  <c r="A2011" i="4"/>
  <c r="A2012" i="4"/>
  <c r="A2013" i="4"/>
  <c r="A2014" i="4"/>
  <c r="A2015" i="4"/>
  <c r="A2016" i="4"/>
  <c r="A2017" i="4"/>
  <c r="A2018" i="4"/>
  <c r="A2019" i="4"/>
  <c r="A2020" i="4"/>
  <c r="A2021" i="4"/>
  <c r="A2022" i="4"/>
  <c r="A2023" i="4"/>
  <c r="A2024" i="4"/>
  <c r="A2025" i="4"/>
  <c r="A2026" i="4"/>
  <c r="A2027" i="4"/>
  <c r="A2028" i="4"/>
  <c r="A2029" i="4"/>
  <c r="A2030" i="4"/>
  <c r="A2031" i="4"/>
  <c r="A2032" i="4"/>
  <c r="A2033" i="4"/>
  <c r="A2034" i="4"/>
  <c r="A2035" i="4"/>
  <c r="A2036" i="4"/>
  <c r="A2037" i="4"/>
  <c r="A2038" i="4"/>
  <c r="A2039" i="4"/>
  <c r="A2040" i="4"/>
  <c r="A2041" i="4"/>
  <c r="A2042" i="4"/>
  <c r="A2043" i="4"/>
  <c r="A2044" i="4"/>
  <c r="A2045" i="4"/>
  <c r="A2046" i="4"/>
  <c r="A2047" i="4"/>
  <c r="A2048" i="4"/>
  <c r="A2049" i="4"/>
  <c r="A2050" i="4"/>
  <c r="A2051" i="4"/>
  <c r="A2052" i="4"/>
  <c r="A2053" i="4"/>
  <c r="A2054" i="4"/>
  <c r="A2055" i="4"/>
  <c r="A2056" i="4"/>
  <c r="A2057" i="4"/>
  <c r="A2058" i="4"/>
  <c r="A2059" i="4"/>
  <c r="A2060" i="4"/>
  <c r="A2061" i="4"/>
  <c r="A2062" i="4"/>
  <c r="A2063" i="4"/>
  <c r="A2064" i="4"/>
  <c r="A2065" i="4"/>
  <c r="A2066" i="4"/>
  <c r="A2067" i="4"/>
  <c r="A2068" i="4"/>
  <c r="A2069" i="4"/>
  <c r="A2070" i="4"/>
  <c r="A2071" i="4"/>
  <c r="A2072" i="4"/>
  <c r="A2073" i="4"/>
  <c r="A2074" i="4"/>
  <c r="A2075" i="4"/>
  <c r="A2076" i="4"/>
  <c r="A2077" i="4"/>
  <c r="A2078" i="4"/>
  <c r="A2079" i="4"/>
  <c r="A2080" i="4"/>
  <c r="A2081" i="4"/>
  <c r="A2082" i="4"/>
  <c r="A2083" i="4"/>
  <c r="A2084" i="4"/>
  <c r="A2085" i="4"/>
  <c r="A2086" i="4"/>
  <c r="A2087" i="4"/>
  <c r="A2088" i="4"/>
  <c r="A2089" i="4"/>
  <c r="A2090" i="4"/>
  <c r="A2091" i="4"/>
  <c r="A2092" i="4"/>
  <c r="A2093" i="4"/>
  <c r="A2094" i="4"/>
  <c r="A2095" i="4"/>
  <c r="A2096" i="4"/>
  <c r="A2097" i="4"/>
  <c r="A2098" i="4"/>
  <c r="A2099" i="4"/>
  <c r="A2100" i="4"/>
  <c r="A2101" i="4"/>
  <c r="A2102" i="4"/>
  <c r="A2103" i="4"/>
  <c r="A2104" i="4"/>
  <c r="A2105" i="4"/>
  <c r="A2106" i="4"/>
  <c r="A2107" i="4"/>
  <c r="A2108" i="4"/>
  <c r="A2109" i="4"/>
  <c r="A2110" i="4"/>
  <c r="A2111" i="4"/>
  <c r="A2112" i="4"/>
  <c r="A2113" i="4"/>
  <c r="A2114" i="4"/>
  <c r="A2115" i="4"/>
  <c r="A2116" i="4"/>
  <c r="A2117" i="4"/>
  <c r="A2118" i="4"/>
  <c r="A2119" i="4"/>
  <c r="A2120" i="4"/>
  <c r="A2121" i="4"/>
  <c r="A2122" i="4"/>
  <c r="A2123" i="4"/>
  <c r="A2124" i="4"/>
  <c r="A2125" i="4"/>
  <c r="A2126" i="4"/>
  <c r="A2127" i="4"/>
  <c r="A2128" i="4"/>
  <c r="A2129" i="4"/>
  <c r="A2130" i="4"/>
  <c r="A2131" i="4"/>
  <c r="A2132" i="4"/>
  <c r="A2133" i="4"/>
  <c r="A2134" i="4"/>
  <c r="A2135" i="4"/>
  <c r="A2136" i="4"/>
  <c r="A2137" i="4"/>
  <c r="A2138" i="4"/>
  <c r="A2139" i="4"/>
  <c r="A2140" i="4"/>
  <c r="A2141" i="4"/>
  <c r="A2142" i="4"/>
  <c r="A2143" i="4"/>
  <c r="A2144" i="4"/>
  <c r="A2145" i="4"/>
  <c r="A2146" i="4"/>
  <c r="A2147" i="4"/>
  <c r="A2148" i="4"/>
  <c r="A2149" i="4"/>
  <c r="A2150" i="4"/>
  <c r="A2151" i="4"/>
  <c r="A2152" i="4"/>
  <c r="A2153" i="4"/>
  <c r="A2154" i="4"/>
  <c r="A2155" i="4"/>
  <c r="A2156" i="4"/>
  <c r="A2157" i="4"/>
  <c r="A2158" i="4"/>
  <c r="A2159" i="4"/>
  <c r="A2160" i="4"/>
  <c r="A2161" i="4"/>
  <c r="A2162" i="4"/>
  <c r="A2163" i="4"/>
  <c r="A2164" i="4"/>
  <c r="A2165" i="4"/>
  <c r="A2166" i="4"/>
  <c r="A2167" i="4"/>
  <c r="A2168" i="4"/>
  <c r="A2169" i="4"/>
  <c r="A2170" i="4"/>
  <c r="A2171" i="4"/>
  <c r="A2172" i="4"/>
  <c r="A2173" i="4"/>
  <c r="A2174" i="4"/>
  <c r="A2175" i="4"/>
  <c r="A2176" i="4"/>
  <c r="A2177" i="4"/>
  <c r="A2178" i="4"/>
  <c r="A2179" i="4"/>
  <c r="A2180" i="4"/>
  <c r="A2181" i="4"/>
  <c r="A2182" i="4"/>
  <c r="A2183" i="4"/>
  <c r="A2184" i="4"/>
  <c r="A2185" i="4"/>
  <c r="A2186" i="4"/>
  <c r="A2187" i="4"/>
  <c r="A2188" i="4"/>
  <c r="A2189" i="4"/>
  <c r="A2190" i="4"/>
  <c r="A2191" i="4"/>
  <c r="A2192" i="4"/>
  <c r="A2193" i="4"/>
  <c r="A2194" i="4"/>
  <c r="A2195" i="4"/>
  <c r="A2196" i="4"/>
  <c r="A2197" i="4"/>
  <c r="A2198" i="4"/>
  <c r="A2199" i="4"/>
  <c r="A2200" i="4"/>
  <c r="A2201" i="4"/>
  <c r="A2202" i="4"/>
  <c r="A2203" i="4"/>
  <c r="A2204" i="4"/>
  <c r="A2205" i="4"/>
  <c r="A2206" i="4"/>
  <c r="A2207" i="4"/>
  <c r="A2208" i="4"/>
  <c r="A2209" i="4"/>
  <c r="A2210" i="4"/>
  <c r="A2211" i="4"/>
  <c r="A2212" i="4"/>
  <c r="A2213" i="4"/>
  <c r="A2214" i="4"/>
  <c r="A2215" i="4"/>
  <c r="A2216" i="4"/>
  <c r="A2217" i="4"/>
  <c r="A2218" i="4"/>
  <c r="A2219" i="4"/>
  <c r="A2220" i="4"/>
  <c r="A2221" i="4"/>
  <c r="A2222" i="4"/>
  <c r="A2223" i="4"/>
  <c r="A2224" i="4"/>
  <c r="A2225" i="4"/>
  <c r="A2226" i="4"/>
  <c r="A2227" i="4"/>
  <c r="A2228" i="4"/>
  <c r="A2229" i="4"/>
  <c r="A2230" i="4"/>
  <c r="A2231" i="4"/>
  <c r="A2232" i="4"/>
  <c r="A2233" i="4"/>
  <c r="A2234" i="4"/>
  <c r="A2235" i="4"/>
  <c r="A2236" i="4"/>
  <c r="A2237" i="4"/>
  <c r="A2238" i="4"/>
  <c r="A2239" i="4"/>
  <c r="A2240" i="4"/>
  <c r="A2241" i="4"/>
  <c r="A2242" i="4"/>
  <c r="A2243" i="4"/>
  <c r="A2244" i="4"/>
  <c r="A2245" i="4"/>
  <c r="A2246" i="4"/>
  <c r="A2247" i="4"/>
  <c r="A2248" i="4"/>
  <c r="A2249" i="4"/>
  <c r="A2250" i="4"/>
  <c r="A2251" i="4"/>
  <c r="A2252" i="4"/>
  <c r="A2253" i="4"/>
  <c r="A2254" i="4"/>
  <c r="A2255" i="4"/>
  <c r="A2256" i="4"/>
  <c r="A2257" i="4"/>
  <c r="A2258" i="4"/>
  <c r="A2259" i="4"/>
  <c r="A2260" i="4"/>
  <c r="A2261" i="4"/>
  <c r="A2262" i="4"/>
  <c r="A2263" i="4"/>
  <c r="A2264" i="4"/>
  <c r="A2265" i="4"/>
  <c r="A2266" i="4"/>
  <c r="A2267" i="4"/>
  <c r="A2268" i="4"/>
  <c r="A2269" i="4"/>
  <c r="A2270" i="4"/>
  <c r="A2271" i="4"/>
  <c r="A2272" i="4"/>
  <c r="A2273" i="4"/>
  <c r="A2274" i="4"/>
  <c r="A2275" i="4"/>
  <c r="A2276" i="4"/>
  <c r="A2277" i="4"/>
  <c r="A2278" i="4"/>
  <c r="A2279" i="4"/>
  <c r="A2280" i="4"/>
  <c r="A2281" i="4"/>
  <c r="A2282" i="4"/>
  <c r="A2283" i="4"/>
  <c r="A2284" i="4"/>
  <c r="A2285" i="4"/>
  <c r="A2286" i="4"/>
  <c r="A2287" i="4"/>
  <c r="A2288" i="4"/>
  <c r="A2289" i="4"/>
  <c r="A2290" i="4"/>
  <c r="A2291" i="4"/>
  <c r="A2292" i="4"/>
  <c r="A2293" i="4"/>
  <c r="A2294" i="4"/>
  <c r="A2295" i="4"/>
  <c r="A2296" i="4"/>
  <c r="A2297" i="4"/>
  <c r="A2298" i="4"/>
  <c r="A2299" i="4"/>
  <c r="A2300" i="4"/>
  <c r="A2301" i="4"/>
  <c r="A2302" i="4"/>
  <c r="A2303" i="4"/>
  <c r="A2304" i="4"/>
  <c r="A2305" i="4"/>
  <c r="A2306" i="4"/>
  <c r="A2307" i="4"/>
  <c r="A2308" i="4"/>
  <c r="A2309" i="4"/>
  <c r="A2310" i="4"/>
  <c r="A2311" i="4"/>
  <c r="A2312" i="4"/>
  <c r="A2313" i="4"/>
  <c r="A2314" i="4"/>
  <c r="A2315" i="4"/>
  <c r="A2316" i="4"/>
  <c r="A2317" i="4"/>
  <c r="A2318" i="4"/>
  <c r="A2319" i="4"/>
  <c r="A2320" i="4"/>
  <c r="A2321" i="4"/>
  <c r="A2322" i="4"/>
  <c r="A2323" i="4"/>
  <c r="A2324" i="4"/>
  <c r="A2325" i="4"/>
  <c r="A2326" i="4"/>
  <c r="A2327" i="4"/>
  <c r="A2328" i="4"/>
  <c r="A2329" i="4"/>
  <c r="A2330" i="4"/>
  <c r="A2331" i="4"/>
  <c r="A2332" i="4"/>
  <c r="A2333" i="4"/>
  <c r="A2334" i="4"/>
  <c r="A2335" i="4"/>
  <c r="A2336" i="4"/>
  <c r="A2337" i="4"/>
  <c r="A2338" i="4"/>
  <c r="A2339" i="4"/>
  <c r="A2340" i="4"/>
  <c r="A2341" i="4"/>
  <c r="A2342" i="4"/>
  <c r="A2343" i="4"/>
  <c r="A2344" i="4"/>
  <c r="A2345" i="4"/>
  <c r="A2346" i="4"/>
  <c r="A2347" i="4"/>
  <c r="A2348" i="4"/>
  <c r="A2349" i="4"/>
  <c r="A2350" i="4"/>
  <c r="A2351" i="4"/>
  <c r="A2352" i="4"/>
  <c r="A2353" i="4"/>
  <c r="A2354" i="4"/>
  <c r="A2355" i="4"/>
  <c r="A2356" i="4"/>
  <c r="A2357" i="4"/>
  <c r="A2358" i="4"/>
  <c r="A2359" i="4"/>
  <c r="A2360" i="4"/>
  <c r="A2361" i="4"/>
  <c r="A2362" i="4"/>
  <c r="A2363" i="4"/>
  <c r="A2364" i="4"/>
  <c r="A2365" i="4"/>
  <c r="A2366" i="4"/>
  <c r="A2367" i="4"/>
  <c r="A2368" i="4"/>
  <c r="A2369" i="4"/>
  <c r="A2370" i="4"/>
  <c r="A2371" i="4"/>
  <c r="A2372" i="4"/>
  <c r="A2373" i="4"/>
  <c r="A2374" i="4"/>
  <c r="A2375" i="4"/>
  <c r="A2376" i="4"/>
  <c r="A2377" i="4"/>
  <c r="A2378" i="4"/>
  <c r="A2379" i="4"/>
  <c r="A2380" i="4"/>
  <c r="A2381" i="4"/>
  <c r="A2382" i="4"/>
  <c r="A2383" i="4"/>
  <c r="A2384" i="4"/>
  <c r="A2385" i="4"/>
  <c r="A2386" i="4"/>
  <c r="A2387" i="4"/>
  <c r="A2388" i="4"/>
  <c r="A2389" i="4"/>
  <c r="A2390" i="4"/>
  <c r="A2391" i="4"/>
  <c r="A2392" i="4"/>
  <c r="A2393" i="4"/>
  <c r="A2394" i="4"/>
  <c r="A2395" i="4"/>
  <c r="A2396" i="4"/>
  <c r="A2397" i="4"/>
  <c r="A2398" i="4"/>
  <c r="A2399" i="4"/>
  <c r="A2400" i="4"/>
  <c r="A2401" i="4"/>
  <c r="A2402" i="4"/>
  <c r="A2403" i="4"/>
  <c r="A2404" i="4"/>
  <c r="A2405" i="4"/>
  <c r="A2406" i="4"/>
  <c r="A2407" i="4"/>
  <c r="A2408" i="4"/>
  <c r="A2409" i="4"/>
  <c r="A2410" i="4"/>
  <c r="A2411" i="4"/>
  <c r="A2412" i="4"/>
  <c r="A2413" i="4"/>
  <c r="A2414" i="4"/>
  <c r="A2415" i="4"/>
  <c r="A2416" i="4"/>
  <c r="A2417" i="4"/>
  <c r="A2418" i="4"/>
  <c r="A2419" i="4"/>
  <c r="A2420" i="4"/>
  <c r="A2421" i="4"/>
  <c r="A2422" i="4"/>
  <c r="A2423" i="4"/>
  <c r="A2424" i="4"/>
  <c r="A2425" i="4"/>
  <c r="A2426" i="4"/>
  <c r="A2427" i="4"/>
  <c r="A2428" i="4"/>
  <c r="A2429" i="4"/>
  <c r="A2430" i="4"/>
  <c r="A2431" i="4"/>
  <c r="A2432" i="4"/>
  <c r="A2433" i="4"/>
  <c r="A2434" i="4"/>
  <c r="A2435" i="4"/>
  <c r="A2436" i="4"/>
  <c r="A2437" i="4"/>
  <c r="A2438" i="4"/>
  <c r="A2439" i="4"/>
  <c r="A2440" i="4"/>
  <c r="A2441" i="4"/>
  <c r="A2442" i="4"/>
  <c r="A2443" i="4"/>
  <c r="A2444" i="4"/>
  <c r="A2445" i="4"/>
  <c r="A2446" i="4"/>
  <c r="A2447" i="4"/>
  <c r="A2448" i="4"/>
  <c r="A2449" i="4"/>
  <c r="A2450" i="4"/>
  <c r="A2451" i="4"/>
  <c r="A2452" i="4"/>
  <c r="A2453" i="4"/>
  <c r="A2454" i="4"/>
  <c r="A2455" i="4"/>
  <c r="A2456" i="4"/>
  <c r="A2457" i="4"/>
  <c r="A2458" i="4"/>
  <c r="A2459" i="4"/>
  <c r="A2460" i="4"/>
  <c r="A2461" i="4"/>
  <c r="A2462" i="4"/>
  <c r="A2463" i="4"/>
  <c r="A2464" i="4"/>
  <c r="A2465" i="4"/>
  <c r="A2466" i="4"/>
  <c r="A2467" i="4"/>
  <c r="A2468" i="4"/>
  <c r="A2469" i="4"/>
  <c r="A2470" i="4"/>
  <c r="A2471" i="4"/>
  <c r="A2472" i="4"/>
  <c r="A2473" i="4"/>
  <c r="A2474" i="4"/>
  <c r="A2475" i="4"/>
  <c r="A2476" i="4"/>
  <c r="A2477" i="4"/>
  <c r="A2478" i="4"/>
  <c r="A2479" i="4"/>
  <c r="A2480" i="4"/>
  <c r="A2481" i="4"/>
  <c r="A2482" i="4"/>
  <c r="A2483" i="4"/>
  <c r="A2484" i="4"/>
  <c r="A2485" i="4"/>
  <c r="A2486" i="4"/>
  <c r="A2487" i="4"/>
  <c r="A2488" i="4"/>
  <c r="A2489" i="4"/>
  <c r="A2490" i="4"/>
  <c r="A2491" i="4"/>
  <c r="A2492" i="4"/>
  <c r="A2493" i="4"/>
  <c r="A2494" i="4"/>
  <c r="A2495" i="4"/>
  <c r="A2496" i="4"/>
  <c r="A2497" i="4"/>
  <c r="A2498" i="4"/>
  <c r="A2499" i="4"/>
  <c r="A2500" i="4"/>
  <c r="A2501" i="4"/>
  <c r="A2502" i="4"/>
  <c r="A2503" i="4"/>
  <c r="A2504" i="4"/>
  <c r="A2505" i="4"/>
  <c r="A2506" i="4"/>
  <c r="A2507" i="4"/>
  <c r="A2508" i="4"/>
  <c r="A2509" i="4"/>
  <c r="A2510" i="4"/>
  <c r="A2511" i="4"/>
  <c r="A2512" i="4"/>
  <c r="A2513" i="4"/>
  <c r="A2514" i="4"/>
  <c r="A2515" i="4"/>
  <c r="A2516" i="4"/>
  <c r="A2517" i="4"/>
  <c r="A2518" i="4"/>
  <c r="A2519" i="4"/>
  <c r="A2520" i="4"/>
  <c r="A2521" i="4"/>
  <c r="A2522" i="4"/>
  <c r="A2523" i="4"/>
  <c r="A2524" i="4"/>
  <c r="A2525" i="4"/>
  <c r="A2526" i="4"/>
  <c r="A2527" i="4"/>
  <c r="A2528" i="4"/>
  <c r="A2529" i="4"/>
  <c r="A2530" i="4"/>
  <c r="A2531" i="4"/>
  <c r="A2532" i="4"/>
  <c r="A2533" i="4"/>
  <c r="A2534" i="4"/>
  <c r="A2535" i="4"/>
  <c r="A2536" i="4"/>
  <c r="A2537" i="4"/>
  <c r="A2538" i="4"/>
  <c r="A2539" i="4"/>
  <c r="A2540" i="4"/>
  <c r="A2541" i="4"/>
  <c r="A2542" i="4"/>
  <c r="A2543" i="4"/>
  <c r="A2544" i="4"/>
  <c r="A2545" i="4"/>
  <c r="A2546" i="4"/>
  <c r="A2547" i="4"/>
  <c r="A2548" i="4"/>
  <c r="A2549" i="4"/>
  <c r="A2550" i="4"/>
  <c r="A2551" i="4"/>
  <c r="A2552" i="4"/>
  <c r="A2553" i="4"/>
  <c r="A2554" i="4"/>
  <c r="A2555" i="4"/>
  <c r="A2556" i="4"/>
  <c r="A2557" i="4"/>
  <c r="A2558" i="4"/>
  <c r="A2559" i="4"/>
  <c r="A2560" i="4"/>
  <c r="A2561" i="4"/>
  <c r="A2562" i="4"/>
  <c r="A2563" i="4"/>
  <c r="A2564" i="4"/>
  <c r="A2565" i="4"/>
  <c r="A2566" i="4"/>
  <c r="A2567" i="4"/>
  <c r="A2568" i="4"/>
  <c r="A2569" i="4"/>
  <c r="A2570" i="4"/>
  <c r="A2571" i="4"/>
  <c r="A2572" i="4"/>
  <c r="A2573" i="4"/>
  <c r="A2574" i="4"/>
  <c r="A2575" i="4"/>
  <c r="A2576" i="4"/>
  <c r="A2577" i="4"/>
  <c r="A2578" i="4"/>
  <c r="A2579" i="4"/>
  <c r="A2580" i="4"/>
  <c r="A2581" i="4"/>
  <c r="A2582" i="4"/>
  <c r="A2583" i="4"/>
  <c r="A2584" i="4"/>
  <c r="A2585" i="4"/>
  <c r="A2586" i="4"/>
  <c r="A2587" i="4"/>
  <c r="A2588" i="4"/>
  <c r="A2589" i="4"/>
  <c r="A2590" i="4"/>
  <c r="A2591" i="4"/>
  <c r="A2592" i="4"/>
  <c r="A2593" i="4"/>
  <c r="A2594" i="4"/>
  <c r="A2595" i="4"/>
  <c r="A2596" i="4"/>
  <c r="A2597" i="4"/>
  <c r="A2598" i="4"/>
  <c r="A2599" i="4"/>
  <c r="A2600" i="4"/>
  <c r="A260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joostin</author>
  </authors>
  <commentList>
    <comment ref="E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You may "remove" weight by entering a negative number</t>
        </r>
      </text>
    </comment>
    <comment ref="N2" authorId="0" shapeId="0" xr:uid="{00000000-0006-0000-0000-000002000000}">
      <text>
        <r>
          <rPr>
            <sz val="8"/>
            <color indexed="81"/>
            <rFont val="Tahoma"/>
            <family val="2"/>
          </rPr>
          <t>This number is correct, but because the shown Swing Weights are rounded, this number and the your subtracted number may be off by a decimal point.</t>
        </r>
      </text>
    </comment>
    <comment ref="T2" authorId="0" shapeId="0" xr:uid="{00000000-0006-0000-0000-000003000000}">
      <text>
        <r>
          <rPr>
            <sz val="9"/>
            <color indexed="81"/>
            <rFont val="Tahoma"/>
            <family val="2"/>
          </rPr>
          <t>I = I of cylinder at CG - correction equation + parallel axis theorem shift to butt:
I = 1/12*m*L^2 - m*(L/2-BP)^2 + m*BP^2</t>
        </r>
      </text>
    </comment>
  </commentList>
</comments>
</file>

<file path=xl/sharedStrings.xml><?xml version="1.0" encoding="utf-8"?>
<sst xmlns="http://schemas.openxmlformats.org/spreadsheetml/2006/main" count="5335" uniqueCount="2691">
  <si>
    <t>D3.1</t>
  </si>
  <si>
    <t>D2.9</t>
  </si>
  <si>
    <t>D0.3</t>
  </si>
  <si>
    <t>D0.0</t>
  </si>
  <si>
    <t>D0.1</t>
  </si>
  <si>
    <t>D1.1</t>
  </si>
  <si>
    <t>D2.0</t>
  </si>
  <si>
    <t>D3.2</t>
  </si>
  <si>
    <t>A0.0</t>
  </si>
  <si>
    <t>A0.1</t>
  </si>
  <si>
    <t>A0.2</t>
  </si>
  <si>
    <t>A0.3</t>
  </si>
  <si>
    <t>A0.4</t>
  </si>
  <si>
    <t>A0.5</t>
  </si>
  <si>
    <t>A0.6</t>
  </si>
  <si>
    <t>C1.0</t>
  </si>
  <si>
    <t>A0.7</t>
  </si>
  <si>
    <t>C1.1</t>
  </si>
  <si>
    <t>A0.8</t>
  </si>
  <si>
    <t>C1.2</t>
  </si>
  <si>
    <t>A0.9</t>
  </si>
  <si>
    <t>C1.3</t>
  </si>
  <si>
    <t>A1.0</t>
  </si>
  <si>
    <t>C1.4</t>
  </si>
  <si>
    <t>A1.1</t>
  </si>
  <si>
    <t>C1.5</t>
  </si>
  <si>
    <t>A1.2</t>
  </si>
  <si>
    <t>C1.6</t>
  </si>
  <si>
    <t>A1.3</t>
  </si>
  <si>
    <t>C1.7</t>
  </si>
  <si>
    <t>A1.4</t>
  </si>
  <si>
    <t>C1.8</t>
  </si>
  <si>
    <t>A1.5</t>
  </si>
  <si>
    <t>C1.9</t>
  </si>
  <si>
    <t>A1.6</t>
  </si>
  <si>
    <t>C2.0</t>
  </si>
  <si>
    <t>A1.7</t>
  </si>
  <si>
    <t>C2.1</t>
  </si>
  <si>
    <t>A1.8</t>
  </si>
  <si>
    <t>C2.2</t>
  </si>
  <si>
    <t>A1.9</t>
  </si>
  <si>
    <t>C2.3</t>
  </si>
  <si>
    <t>A2.0</t>
  </si>
  <si>
    <t>C2.4</t>
  </si>
  <si>
    <t>A2.1</t>
  </si>
  <si>
    <t>C2.5</t>
  </si>
  <si>
    <t>A2.2</t>
  </si>
  <si>
    <t>C2.6</t>
  </si>
  <si>
    <t>A2.3</t>
  </si>
  <si>
    <t>C2.7</t>
  </si>
  <si>
    <t>A2.4</t>
  </si>
  <si>
    <t>C2.8</t>
  </si>
  <si>
    <t>A2.5</t>
  </si>
  <si>
    <t>C2.9</t>
  </si>
  <si>
    <t>A2.6</t>
  </si>
  <si>
    <t>C3.0</t>
  </si>
  <si>
    <t>A2.7</t>
  </si>
  <si>
    <t>C3.1</t>
  </si>
  <si>
    <t>A2.8</t>
  </si>
  <si>
    <t>C3.2</t>
  </si>
  <si>
    <t>A2.9</t>
  </si>
  <si>
    <t>C3.3</t>
  </si>
  <si>
    <t>A3.0</t>
  </si>
  <si>
    <t>C3.4</t>
  </si>
  <si>
    <t>A3.1</t>
  </si>
  <si>
    <t>C3.5</t>
  </si>
  <si>
    <t>A3.2</t>
  </si>
  <si>
    <t>C3.6</t>
  </si>
  <si>
    <t>A3.3</t>
  </si>
  <si>
    <t>C3.7</t>
  </si>
  <si>
    <t>A3.4</t>
  </si>
  <si>
    <t>C3.8</t>
  </si>
  <si>
    <t>A3.5</t>
  </si>
  <si>
    <t>C3.9</t>
  </si>
  <si>
    <t>A3.6</t>
  </si>
  <si>
    <t>C4.0</t>
  </si>
  <si>
    <t>A3.7</t>
  </si>
  <si>
    <t>C4.1</t>
  </si>
  <si>
    <t>A3.8</t>
  </si>
  <si>
    <t>C4.2</t>
  </si>
  <si>
    <t>A3.9</t>
  </si>
  <si>
    <t>C4.3</t>
  </si>
  <si>
    <t>A4.0</t>
  </si>
  <si>
    <t>C4.4</t>
  </si>
  <si>
    <t>A4.1</t>
  </si>
  <si>
    <t>C4.5</t>
  </si>
  <si>
    <t>A4.2</t>
  </si>
  <si>
    <t>C4.6</t>
  </si>
  <si>
    <t>A4.3</t>
  </si>
  <si>
    <t>C4.7</t>
  </si>
  <si>
    <t>A4.4</t>
  </si>
  <si>
    <t>C4.8</t>
  </si>
  <si>
    <t>A4.5</t>
  </si>
  <si>
    <t>C4.9</t>
  </si>
  <si>
    <t>A4.6</t>
  </si>
  <si>
    <t>C5.0</t>
  </si>
  <si>
    <t>A4.7</t>
  </si>
  <si>
    <t>C5.1</t>
  </si>
  <si>
    <t>A4.8</t>
  </si>
  <si>
    <t>C5.2</t>
  </si>
  <si>
    <t>A4.9</t>
  </si>
  <si>
    <t>C5.3</t>
  </si>
  <si>
    <t>A5.0</t>
  </si>
  <si>
    <t>C5.4</t>
  </si>
  <si>
    <t>A5.1</t>
  </si>
  <si>
    <t>C5.5</t>
  </si>
  <si>
    <t>A5.2</t>
  </si>
  <si>
    <t>C5.6</t>
  </si>
  <si>
    <t>A5.3</t>
  </si>
  <si>
    <t>C5.7</t>
  </si>
  <si>
    <t>A5.4</t>
  </si>
  <si>
    <t>C5.8</t>
  </si>
  <si>
    <t>A5.5</t>
  </si>
  <si>
    <t>C5.9</t>
  </si>
  <si>
    <t>A5.6</t>
  </si>
  <si>
    <t>C6.0</t>
  </si>
  <si>
    <t>A5.7</t>
  </si>
  <si>
    <t>C6.1</t>
  </si>
  <si>
    <t>A5.8</t>
  </si>
  <si>
    <t>C6.2</t>
  </si>
  <si>
    <t>A5.9</t>
  </si>
  <si>
    <t>C6.3</t>
  </si>
  <si>
    <t>A6.0</t>
  </si>
  <si>
    <t>C6.4</t>
  </si>
  <si>
    <t>A6.1</t>
  </si>
  <si>
    <t>C6.5</t>
  </si>
  <si>
    <t>A6.2</t>
  </si>
  <si>
    <t>C6.6</t>
  </si>
  <si>
    <t>A6.3</t>
  </si>
  <si>
    <t>C6.7</t>
  </si>
  <si>
    <t>A6.4</t>
  </si>
  <si>
    <t>C6.8</t>
  </si>
  <si>
    <t>A6.5</t>
  </si>
  <si>
    <t>C6.9</t>
  </si>
  <si>
    <t>A6.6</t>
  </si>
  <si>
    <t>C7.0</t>
  </si>
  <si>
    <t>A6.7</t>
  </si>
  <si>
    <t>C7.1</t>
  </si>
  <si>
    <t>A6.8</t>
  </si>
  <si>
    <t>C7.2</t>
  </si>
  <si>
    <t>A6.9</t>
  </si>
  <si>
    <t>C7.3</t>
  </si>
  <si>
    <t>A7.0</t>
  </si>
  <si>
    <t>C7.4</t>
  </si>
  <si>
    <t>A7.1</t>
  </si>
  <si>
    <t>C7.5</t>
  </si>
  <si>
    <t>A7.2</t>
  </si>
  <si>
    <t>C7.6</t>
  </si>
  <si>
    <t>A7.3</t>
  </si>
  <si>
    <t>C7.7</t>
  </si>
  <si>
    <t>A7.4</t>
  </si>
  <si>
    <t>C7.8</t>
  </si>
  <si>
    <t>A7.5</t>
  </si>
  <si>
    <t>C7.9</t>
  </si>
  <si>
    <t>A7.6</t>
  </si>
  <si>
    <t>C8.0</t>
  </si>
  <si>
    <t>A7.7</t>
  </si>
  <si>
    <t>C8.1</t>
  </si>
  <si>
    <t>A7.8</t>
  </si>
  <si>
    <t>C8.2</t>
  </si>
  <si>
    <t>A7.9</t>
  </si>
  <si>
    <t>C8.3</t>
  </si>
  <si>
    <t>A8.0</t>
  </si>
  <si>
    <t>C8.4</t>
  </si>
  <si>
    <t>A8.1</t>
  </si>
  <si>
    <t>C8.5</t>
  </si>
  <si>
    <t>A8.2</t>
  </si>
  <si>
    <t>C8.6</t>
  </si>
  <si>
    <t>A8.3</t>
  </si>
  <si>
    <t>C8.7</t>
  </si>
  <si>
    <t>A8.4</t>
  </si>
  <si>
    <t>C8.8</t>
  </si>
  <si>
    <t>A8.5</t>
  </si>
  <si>
    <t>C8.9</t>
  </si>
  <si>
    <t>A8.6</t>
  </si>
  <si>
    <t>C9.0</t>
  </si>
  <si>
    <t>A8.7</t>
  </si>
  <si>
    <t>C9.1</t>
  </si>
  <si>
    <t>A8.8</t>
  </si>
  <si>
    <t>C9.2</t>
  </si>
  <si>
    <t>A8.9</t>
  </si>
  <si>
    <t>C9.3</t>
  </si>
  <si>
    <t>A9.0</t>
  </si>
  <si>
    <t>C9.4</t>
  </si>
  <si>
    <t>A9.1</t>
  </si>
  <si>
    <t>C9.5</t>
  </si>
  <si>
    <t>A9.2</t>
  </si>
  <si>
    <t>C9.6</t>
  </si>
  <si>
    <t>A9.3</t>
  </si>
  <si>
    <t>C9.7</t>
  </si>
  <si>
    <t>A9.4</t>
  </si>
  <si>
    <t>C9.8</t>
  </si>
  <si>
    <t>A9.5</t>
  </si>
  <si>
    <t>C9.9</t>
  </si>
  <si>
    <t>A9.6</t>
  </si>
  <si>
    <t>A9.7</t>
  </si>
  <si>
    <t>A9.8</t>
  </si>
  <si>
    <t>D0.2</t>
  </si>
  <si>
    <t>A9.9</t>
  </si>
  <si>
    <t>B0.0</t>
  </si>
  <si>
    <t>D0.4</t>
  </si>
  <si>
    <t>B0.1</t>
  </si>
  <si>
    <t>D0.5</t>
  </si>
  <si>
    <t>B0.2</t>
  </si>
  <si>
    <t>D0.6</t>
  </si>
  <si>
    <t>B0.3</t>
  </si>
  <si>
    <t>D0.7</t>
  </si>
  <si>
    <t>B0.4</t>
  </si>
  <si>
    <t>D0.8</t>
  </si>
  <si>
    <t>B0.5</t>
  </si>
  <si>
    <t>D0.9</t>
  </si>
  <si>
    <t>B0.6</t>
  </si>
  <si>
    <t>D1.0</t>
  </si>
  <si>
    <t>B0.7</t>
  </si>
  <si>
    <t>B0.8</t>
  </si>
  <si>
    <t>D1.2</t>
  </si>
  <si>
    <t>B0.9</t>
  </si>
  <si>
    <t>D1.3</t>
  </si>
  <si>
    <t>B1.0</t>
  </si>
  <si>
    <t>D1.4</t>
  </si>
  <si>
    <t>B1.1</t>
  </si>
  <si>
    <t>D1.5</t>
  </si>
  <si>
    <t>B1.2</t>
  </si>
  <si>
    <t>D1.6</t>
  </si>
  <si>
    <t>B1.3</t>
  </si>
  <si>
    <t>D1.7</t>
  </si>
  <si>
    <t>B1.4</t>
  </si>
  <si>
    <t>D1.8</t>
  </si>
  <si>
    <t>B1.5</t>
  </si>
  <si>
    <t>D1.9</t>
  </si>
  <si>
    <t>B1.6</t>
  </si>
  <si>
    <t>B1.7</t>
  </si>
  <si>
    <t>D2.1</t>
  </si>
  <si>
    <t>B1.8</t>
  </si>
  <si>
    <t>D2.2</t>
  </si>
  <si>
    <t>B1.9</t>
  </si>
  <si>
    <t>D2.3</t>
  </si>
  <si>
    <t>B2.0</t>
  </si>
  <si>
    <t>D2.4</t>
  </si>
  <si>
    <t>B2.1</t>
  </si>
  <si>
    <t>D2.5</t>
  </si>
  <si>
    <t>B2.2</t>
  </si>
  <si>
    <t>D2.6</t>
  </si>
  <si>
    <t>B2.3</t>
  </si>
  <si>
    <t>D2.7</t>
  </si>
  <si>
    <t>B2.4</t>
  </si>
  <si>
    <t>D2.8</t>
  </si>
  <si>
    <t>B2.5</t>
  </si>
  <si>
    <t>B2.6</t>
  </si>
  <si>
    <t>D3.0</t>
  </si>
  <si>
    <t>B2.7</t>
  </si>
  <si>
    <t>B2.8</t>
  </si>
  <si>
    <t>B2.9</t>
  </si>
  <si>
    <t>D3.3</t>
  </si>
  <si>
    <t>B3.0</t>
  </si>
  <si>
    <t>D3.4</t>
  </si>
  <si>
    <t>B3.1</t>
  </si>
  <si>
    <t>D3.5</t>
  </si>
  <si>
    <t>B3.2</t>
  </si>
  <si>
    <t>D3.6</t>
  </si>
  <si>
    <t>B3.3</t>
  </si>
  <si>
    <t>D3.7</t>
  </si>
  <si>
    <t>B3.4</t>
  </si>
  <si>
    <t>D3.8</t>
  </si>
  <si>
    <t>B3.5</t>
  </si>
  <si>
    <t>D3.9</t>
  </si>
  <si>
    <t>B3.6</t>
  </si>
  <si>
    <t>D4.0</t>
  </si>
  <si>
    <t>B3.7</t>
  </si>
  <si>
    <t>D4.1</t>
  </si>
  <si>
    <t>B3.8</t>
  </si>
  <si>
    <t>D4.2</t>
  </si>
  <si>
    <t>B3.9</t>
  </si>
  <si>
    <t>D4.3</t>
  </si>
  <si>
    <t>B4.0</t>
  </si>
  <si>
    <t>D4.4</t>
  </si>
  <si>
    <t>B4.1</t>
  </si>
  <si>
    <t>D4.5</t>
  </si>
  <si>
    <t>B4.2</t>
  </si>
  <si>
    <t>D4.6</t>
  </si>
  <si>
    <t>B4.3</t>
  </si>
  <si>
    <t>D4.7</t>
  </si>
  <si>
    <t>B4.4</t>
  </si>
  <si>
    <t>D4.8</t>
  </si>
  <si>
    <t>B4.5</t>
  </si>
  <si>
    <t>D4.9</t>
  </si>
  <si>
    <t>B4.6</t>
  </si>
  <si>
    <t>D5.0</t>
  </si>
  <si>
    <t>B4.7</t>
  </si>
  <si>
    <t>D5.1</t>
  </si>
  <si>
    <t>B4.8</t>
  </si>
  <si>
    <t>D5.2</t>
  </si>
  <si>
    <t>B4.9</t>
  </si>
  <si>
    <t>D5.3</t>
  </si>
  <si>
    <t>B5.0</t>
  </si>
  <si>
    <t>D5.4</t>
  </si>
  <si>
    <t>B5.1</t>
  </si>
  <si>
    <t>D5.5</t>
  </si>
  <si>
    <t>B5.2</t>
  </si>
  <si>
    <t>D5.6</t>
  </si>
  <si>
    <t>B5.3</t>
  </si>
  <si>
    <t>D5.7</t>
  </si>
  <si>
    <t>B5.4</t>
  </si>
  <si>
    <t>D5.8</t>
  </si>
  <si>
    <t>B5.5</t>
  </si>
  <si>
    <t>D5.9</t>
  </si>
  <si>
    <t>B5.6</t>
  </si>
  <si>
    <t>B5.7</t>
  </si>
  <si>
    <t>B5.8</t>
  </si>
  <si>
    <t>B5.9</t>
  </si>
  <si>
    <t>B6.0</t>
  </si>
  <si>
    <t>B6.1</t>
  </si>
  <si>
    <t>B6.2</t>
  </si>
  <si>
    <t>B6.3</t>
  </si>
  <si>
    <t>B6.4</t>
  </si>
  <si>
    <t>B6.5</t>
  </si>
  <si>
    <t>B6.6</t>
  </si>
  <si>
    <t>B6.7</t>
  </si>
  <si>
    <t>B6.8</t>
  </si>
  <si>
    <t>B6.9</t>
  </si>
  <si>
    <t>B7.0</t>
  </si>
  <si>
    <t>B7.1</t>
  </si>
  <si>
    <t>B7.2</t>
  </si>
  <si>
    <t>B7.3</t>
  </si>
  <si>
    <t>B7.4</t>
  </si>
  <si>
    <t>B7.5</t>
  </si>
  <si>
    <t>B7.6</t>
  </si>
  <si>
    <t>B7.7</t>
  </si>
  <si>
    <t>B7.8</t>
  </si>
  <si>
    <t>B7.9</t>
  </si>
  <si>
    <t>B8.0</t>
  </si>
  <si>
    <t>B8.1</t>
  </si>
  <si>
    <t>B8.2</t>
  </si>
  <si>
    <t>B8.3</t>
  </si>
  <si>
    <t>B8.4</t>
  </si>
  <si>
    <t>B8.5</t>
  </si>
  <si>
    <t>B8.6</t>
  </si>
  <si>
    <t>B8.7</t>
  </si>
  <si>
    <t>B8.8</t>
  </si>
  <si>
    <t>B8.9</t>
  </si>
  <si>
    <t>B9.0</t>
  </si>
  <si>
    <t>B9.1</t>
  </si>
  <si>
    <t>B9.2</t>
  </si>
  <si>
    <t>B9.3</t>
  </si>
  <si>
    <t>B9.4</t>
  </si>
  <si>
    <t>B9.5</t>
  </si>
  <si>
    <t>B9.6</t>
  </si>
  <si>
    <t>B9.7</t>
  </si>
  <si>
    <t>B9.8</t>
  </si>
  <si>
    <t>B9.9</t>
  </si>
  <si>
    <t>C0.0</t>
  </si>
  <si>
    <t>C0.1</t>
  </si>
  <si>
    <t>C0.2</t>
  </si>
  <si>
    <t>C0.3</t>
  </si>
  <si>
    <t>C0.4</t>
  </si>
  <si>
    <t>C0.5</t>
  </si>
  <si>
    <t>C0.6</t>
  </si>
  <si>
    <t>C0.7</t>
  </si>
  <si>
    <t>C0.8</t>
  </si>
  <si>
    <t>C0.9</t>
  </si>
  <si>
    <t>D6.0</t>
  </si>
  <si>
    <t>D6.1</t>
  </si>
  <si>
    <t>D6.2</t>
  </si>
  <si>
    <t>D6.3</t>
  </si>
  <si>
    <t>D6.4</t>
  </si>
  <si>
    <t>D6.5</t>
  </si>
  <si>
    <t>D6.6</t>
  </si>
  <si>
    <t>D6.7</t>
  </si>
  <si>
    <t>D6.8</t>
  </si>
  <si>
    <t>D6.9</t>
  </si>
  <si>
    <t>D7.0</t>
  </si>
  <si>
    <t>D7.1</t>
  </si>
  <si>
    <t>D7.2</t>
  </si>
  <si>
    <t>D7.3</t>
  </si>
  <si>
    <t>D7.4</t>
  </si>
  <si>
    <t>D7.5</t>
  </si>
  <si>
    <t>D7.6</t>
  </si>
  <si>
    <t>D7.7</t>
  </si>
  <si>
    <t>D7.8</t>
  </si>
  <si>
    <t>D7.9</t>
  </si>
  <si>
    <t>D8.0</t>
  </si>
  <si>
    <t>D8.1</t>
  </si>
  <si>
    <t>D8.2</t>
  </si>
  <si>
    <t>D8.3</t>
  </si>
  <si>
    <t>D8.4</t>
  </si>
  <si>
    <t>D8.5</t>
  </si>
  <si>
    <t>D8.6</t>
  </si>
  <si>
    <t>D8.7</t>
  </si>
  <si>
    <t>D8.8</t>
  </si>
  <si>
    <t>D8.9</t>
  </si>
  <si>
    <t>D9.0</t>
  </si>
  <si>
    <t>D9.1</t>
  </si>
  <si>
    <t>D9.2</t>
  </si>
  <si>
    <t>D9.3</t>
  </si>
  <si>
    <t>D9.4</t>
  </si>
  <si>
    <t>D9.5</t>
  </si>
  <si>
    <t>D9.6</t>
  </si>
  <si>
    <t>D9.7</t>
  </si>
  <si>
    <t>D9.8</t>
  </si>
  <si>
    <t>D9.9</t>
  </si>
  <si>
    <t>E0.0</t>
  </si>
  <si>
    <t>E0.1</t>
  </si>
  <si>
    <t>E0.2</t>
  </si>
  <si>
    <t>E0.3</t>
  </si>
  <si>
    <t>E0.4</t>
  </si>
  <si>
    <t>E0.5</t>
  </si>
  <si>
    <t>E0.6</t>
  </si>
  <si>
    <t>E0.7</t>
  </si>
  <si>
    <t>E0.8</t>
  </si>
  <si>
    <t>E0.9</t>
  </si>
  <si>
    <t>E1.0</t>
  </si>
  <si>
    <t>E1.1</t>
  </si>
  <si>
    <t>E1.2</t>
  </si>
  <si>
    <t>E1.3</t>
  </si>
  <si>
    <t>E1.4</t>
  </si>
  <si>
    <t>E1.5</t>
  </si>
  <si>
    <t>E1.6</t>
  </si>
  <si>
    <t>E1.7</t>
  </si>
  <si>
    <t>E1.8</t>
  </si>
  <si>
    <t>E1.9</t>
  </si>
  <si>
    <t>E2.0</t>
  </si>
  <si>
    <t>E2.1</t>
  </si>
  <si>
    <t>E2.2</t>
  </si>
  <si>
    <t>E2.3</t>
  </si>
  <si>
    <t>E2.4</t>
  </si>
  <si>
    <t>E2.5</t>
  </si>
  <si>
    <t>E2.6</t>
  </si>
  <si>
    <t>E2.7</t>
  </si>
  <si>
    <t>E2.8</t>
  </si>
  <si>
    <t>E2.9</t>
  </si>
  <si>
    <t>E3.0</t>
  </si>
  <si>
    <t>E3.1</t>
  </si>
  <si>
    <t>E3.2</t>
  </si>
  <si>
    <t>E3.3</t>
  </si>
  <si>
    <t>E3.4</t>
  </si>
  <si>
    <t>E3.5</t>
  </si>
  <si>
    <t>E3.6</t>
  </si>
  <si>
    <t>E3.7</t>
  </si>
  <si>
    <t>E3.8</t>
  </si>
  <si>
    <t>E3.9</t>
  </si>
  <si>
    <t>E4.0</t>
  </si>
  <si>
    <t>E4.1</t>
  </si>
  <si>
    <t>E4.2</t>
  </si>
  <si>
    <t>E4.3</t>
  </si>
  <si>
    <t>E4.4</t>
  </si>
  <si>
    <t>E4.5</t>
  </si>
  <si>
    <t>E4.6</t>
  </si>
  <si>
    <t>E4.7</t>
  </si>
  <si>
    <t>E4.8</t>
  </si>
  <si>
    <t>E4.9</t>
  </si>
  <si>
    <t>E5.0</t>
  </si>
  <si>
    <t>E5.1</t>
  </si>
  <si>
    <t>E5.2</t>
  </si>
  <si>
    <t>E5.3</t>
  </si>
  <si>
    <t>E5.4</t>
  </si>
  <si>
    <t>E5.5</t>
  </si>
  <si>
    <t>E5.6</t>
  </si>
  <si>
    <t>E5.7</t>
  </si>
  <si>
    <t>E5.8</t>
  </si>
  <si>
    <t>E5.9</t>
  </si>
  <si>
    <t>E6.0</t>
  </si>
  <si>
    <t>E6.1</t>
  </si>
  <si>
    <t>E6.2</t>
  </si>
  <si>
    <t>E6.3</t>
  </si>
  <si>
    <t>E6.4</t>
  </si>
  <si>
    <t>E6.5</t>
  </si>
  <si>
    <t>E6.6</t>
  </si>
  <si>
    <t>E6.7</t>
  </si>
  <si>
    <t>E6.8</t>
  </si>
  <si>
    <t>E6.9</t>
  </si>
  <si>
    <t>E7.0</t>
  </si>
  <si>
    <t>E7.1</t>
  </si>
  <si>
    <t>E7.2</t>
  </si>
  <si>
    <t>E7.3</t>
  </si>
  <si>
    <t>E7.4</t>
  </si>
  <si>
    <t>E7.5</t>
  </si>
  <si>
    <t>E7.6</t>
  </si>
  <si>
    <t>E7.7</t>
  </si>
  <si>
    <t>E7.8</t>
  </si>
  <si>
    <t>E7.9</t>
  </si>
  <si>
    <t>E8.0</t>
  </si>
  <si>
    <t>E8.1</t>
  </si>
  <si>
    <t>E8.2</t>
  </si>
  <si>
    <t>E8.3</t>
  </si>
  <si>
    <t>E8.4</t>
  </si>
  <si>
    <t>E8.5</t>
  </si>
  <si>
    <t>E8.6</t>
  </si>
  <si>
    <t>E8.7</t>
  </si>
  <si>
    <t>E8.8</t>
  </si>
  <si>
    <t>E8.9</t>
  </si>
  <si>
    <t>E9.0</t>
  </si>
  <si>
    <t>E9.1</t>
  </si>
  <si>
    <t>E9.2</t>
  </si>
  <si>
    <t>E9.3</t>
  </si>
  <si>
    <t>E9.4</t>
  </si>
  <si>
    <t>E9.5</t>
  </si>
  <si>
    <t>E9.6</t>
  </si>
  <si>
    <t>E9.7</t>
  </si>
  <si>
    <t>E9.8</t>
  </si>
  <si>
    <t>E9.9</t>
  </si>
  <si>
    <t>F0.0</t>
  </si>
  <si>
    <t>F0.1</t>
  </si>
  <si>
    <t>F0.2</t>
  </si>
  <si>
    <t>F0.3</t>
  </si>
  <si>
    <t>F0.4</t>
  </si>
  <si>
    <t>F0.5</t>
  </si>
  <si>
    <t>F0.6</t>
  </si>
  <si>
    <t>F0.7</t>
  </si>
  <si>
    <t>F0.8</t>
  </si>
  <si>
    <t>F0.9</t>
  </si>
  <si>
    <t>F1.0</t>
  </si>
  <si>
    <t>F1.1</t>
  </si>
  <si>
    <t>F1.2</t>
  </si>
  <si>
    <t>F1.3</t>
  </si>
  <si>
    <t>F1.4</t>
  </si>
  <si>
    <t>F1.5</t>
  </si>
  <si>
    <t>F1.6</t>
  </si>
  <si>
    <t>F1.7</t>
  </si>
  <si>
    <t>F1.8</t>
  </si>
  <si>
    <t>F1.9</t>
  </si>
  <si>
    <t>F2.0</t>
  </si>
  <si>
    <t>F2.1</t>
  </si>
  <si>
    <t>F2.2</t>
  </si>
  <si>
    <t>F2.3</t>
  </si>
  <si>
    <t>F2.4</t>
  </si>
  <si>
    <t>F2.5</t>
  </si>
  <si>
    <t>F2.6</t>
  </si>
  <si>
    <t>F2.7</t>
  </si>
  <si>
    <t>F2.8</t>
  </si>
  <si>
    <t>F2.9</t>
  </si>
  <si>
    <t>F3.0</t>
  </si>
  <si>
    <t>F3.1</t>
  </si>
  <si>
    <t>F3.2</t>
  </si>
  <si>
    <t>F3.3</t>
  </si>
  <si>
    <t>F3.4</t>
  </si>
  <si>
    <t>F3.5</t>
  </si>
  <si>
    <t>F3.6</t>
  </si>
  <si>
    <t>F3.7</t>
  </si>
  <si>
    <t>F3.8</t>
  </si>
  <si>
    <t>F3.9</t>
  </si>
  <si>
    <t>F4.0</t>
  </si>
  <si>
    <t>F4.1</t>
  </si>
  <si>
    <t>F4.2</t>
  </si>
  <si>
    <t>F4.3</t>
  </si>
  <si>
    <t>F4.4</t>
  </si>
  <si>
    <t>F4.5</t>
  </si>
  <si>
    <t>F4.6</t>
  </si>
  <si>
    <t>F4.7</t>
  </si>
  <si>
    <t>F4.8</t>
  </si>
  <si>
    <t>F4.9</t>
  </si>
  <si>
    <t>F5.0</t>
  </si>
  <si>
    <t>F5.1</t>
  </si>
  <si>
    <t>F5.2</t>
  </si>
  <si>
    <t>F5.3</t>
  </si>
  <si>
    <t>F5.4</t>
  </si>
  <si>
    <t>F5.5</t>
  </si>
  <si>
    <t>F5.6</t>
  </si>
  <si>
    <t>F5.7</t>
  </si>
  <si>
    <t>F5.8</t>
  </si>
  <si>
    <t>F5.9</t>
  </si>
  <si>
    <t>F6.0</t>
  </si>
  <si>
    <t>F6.1</t>
  </si>
  <si>
    <t>F6.2</t>
  </si>
  <si>
    <t>F6.3</t>
  </si>
  <si>
    <t>F6.4</t>
  </si>
  <si>
    <t>F6.5</t>
  </si>
  <si>
    <t>F6.6</t>
  </si>
  <si>
    <t>F6.7</t>
  </si>
  <si>
    <t>F6.8</t>
  </si>
  <si>
    <t>F6.9</t>
  </si>
  <si>
    <t>F7.0</t>
  </si>
  <si>
    <t>F7.1</t>
  </si>
  <si>
    <t>F7.2</t>
  </si>
  <si>
    <t>F7.3</t>
  </si>
  <si>
    <t>F7.4</t>
  </si>
  <si>
    <t>F7.5</t>
  </si>
  <si>
    <t>F7.6</t>
  </si>
  <si>
    <t>F7.7</t>
  </si>
  <si>
    <t>F7.8</t>
  </si>
  <si>
    <t>F7.9</t>
  </si>
  <si>
    <t>F8.0</t>
  </si>
  <si>
    <t>F8.1</t>
  </si>
  <si>
    <t>F8.2</t>
  </si>
  <si>
    <t>F8.3</t>
  </si>
  <si>
    <t>F8.4</t>
  </si>
  <si>
    <t>F8.5</t>
  </si>
  <si>
    <t>F8.6</t>
  </si>
  <si>
    <t>F8.7</t>
  </si>
  <si>
    <t>F8.8</t>
  </si>
  <si>
    <t>F8.9</t>
  </si>
  <si>
    <t>F9.0</t>
  </si>
  <si>
    <t>F9.1</t>
  </si>
  <si>
    <t>F9.2</t>
  </si>
  <si>
    <t>F9.3</t>
  </si>
  <si>
    <t>F9.4</t>
  </si>
  <si>
    <t>F9.5</t>
  </si>
  <si>
    <t>F9.6</t>
  </si>
  <si>
    <t>F9.7</t>
  </si>
  <si>
    <t>F9.8</t>
  </si>
  <si>
    <t>F9.9</t>
  </si>
  <si>
    <t>G0.0</t>
  </si>
  <si>
    <t>G0.1</t>
  </si>
  <si>
    <t>G0.2</t>
  </si>
  <si>
    <t>G0.3</t>
  </si>
  <si>
    <t>G0.4</t>
  </si>
  <si>
    <t>G0.5</t>
  </si>
  <si>
    <t>G0.6</t>
  </si>
  <si>
    <t>G0.7</t>
  </si>
  <si>
    <t>G0.8</t>
  </si>
  <si>
    <t>G0.9</t>
  </si>
  <si>
    <t>G1.0</t>
  </si>
  <si>
    <t>G1.1</t>
  </si>
  <si>
    <t>G1.2</t>
  </si>
  <si>
    <t>G1.3</t>
  </si>
  <si>
    <t>G1.4</t>
  </si>
  <si>
    <t>G1.5</t>
  </si>
  <si>
    <t>G1.6</t>
  </si>
  <si>
    <t>G1.7</t>
  </si>
  <si>
    <t>G1.8</t>
  </si>
  <si>
    <t>G1.9</t>
  </si>
  <si>
    <t>G2.0</t>
  </si>
  <si>
    <t>G2.1</t>
  </si>
  <si>
    <t>G2.2</t>
  </si>
  <si>
    <t>G2.3</t>
  </si>
  <si>
    <t>G2.4</t>
  </si>
  <si>
    <t>G2.5</t>
  </si>
  <si>
    <t>G2.6</t>
  </si>
  <si>
    <t>G2.7</t>
  </si>
  <si>
    <t>G2.8</t>
  </si>
  <si>
    <t>G2.9</t>
  </si>
  <si>
    <t>G3.0</t>
  </si>
  <si>
    <t>G3.1</t>
  </si>
  <si>
    <t>G3.2</t>
  </si>
  <si>
    <t>G3.3</t>
  </si>
  <si>
    <t>G3.4</t>
  </si>
  <si>
    <t>G3.5</t>
  </si>
  <si>
    <t>G3.6</t>
  </si>
  <si>
    <t>G3.7</t>
  </si>
  <si>
    <t>G3.8</t>
  </si>
  <si>
    <t>G3.9</t>
  </si>
  <si>
    <t>G4.0</t>
  </si>
  <si>
    <t>G4.1</t>
  </si>
  <si>
    <t>G4.2</t>
  </si>
  <si>
    <t>G4.3</t>
  </si>
  <si>
    <t>G4.4</t>
  </si>
  <si>
    <t>G4.5</t>
  </si>
  <si>
    <t>G4.6</t>
  </si>
  <si>
    <t>G4.7</t>
  </si>
  <si>
    <t>G4.8</t>
  </si>
  <si>
    <t>G4.9</t>
  </si>
  <si>
    <t>G5.0</t>
  </si>
  <si>
    <t>G5.1</t>
  </si>
  <si>
    <t>G5.2</t>
  </si>
  <si>
    <t>G5.3</t>
  </si>
  <si>
    <t>G5.4</t>
  </si>
  <si>
    <t>G5.5</t>
  </si>
  <si>
    <t>G5.6</t>
  </si>
  <si>
    <t>G5.7</t>
  </si>
  <si>
    <t>G5.8</t>
  </si>
  <si>
    <t>G5.9</t>
  </si>
  <si>
    <t>G6.0</t>
  </si>
  <si>
    <t>G6.1</t>
  </si>
  <si>
    <t>G6.2</t>
  </si>
  <si>
    <t>G6.3</t>
  </si>
  <si>
    <t>G6.4</t>
  </si>
  <si>
    <t>G6.5</t>
  </si>
  <si>
    <t>G6.6</t>
  </si>
  <si>
    <t>G6.7</t>
  </si>
  <si>
    <t>G6.8</t>
  </si>
  <si>
    <t>G6.9</t>
  </si>
  <si>
    <t>G7.0</t>
  </si>
  <si>
    <t>G7.1</t>
  </si>
  <si>
    <t>G7.2</t>
  </si>
  <si>
    <t>G7.3</t>
  </si>
  <si>
    <t>G7.4</t>
  </si>
  <si>
    <t>G7.5</t>
  </si>
  <si>
    <t>G7.6</t>
  </si>
  <si>
    <t>G7.7</t>
  </si>
  <si>
    <t>G7.8</t>
  </si>
  <si>
    <t>G7.9</t>
  </si>
  <si>
    <t>G8.0</t>
  </si>
  <si>
    <t>G8.1</t>
  </si>
  <si>
    <t>G8.2</t>
  </si>
  <si>
    <t>G8.3</t>
  </si>
  <si>
    <t>G8.4</t>
  </si>
  <si>
    <t>G8.5</t>
  </si>
  <si>
    <t>G8.6</t>
  </si>
  <si>
    <t>G8.7</t>
  </si>
  <si>
    <t>G8.8</t>
  </si>
  <si>
    <t>G8.9</t>
  </si>
  <si>
    <t>G9.0</t>
  </si>
  <si>
    <t>G9.1</t>
  </si>
  <si>
    <t>G9.2</t>
  </si>
  <si>
    <t>G9.3</t>
  </si>
  <si>
    <t>G9.4</t>
  </si>
  <si>
    <t>G9.5</t>
  </si>
  <si>
    <t>G9.6</t>
  </si>
  <si>
    <t>G9.7</t>
  </si>
  <si>
    <t>G9.8</t>
  </si>
  <si>
    <t>G9.9</t>
  </si>
  <si>
    <t>H0.0</t>
  </si>
  <si>
    <t>H0.1</t>
  </si>
  <si>
    <t>H0.2</t>
  </si>
  <si>
    <t>H0.3</t>
  </si>
  <si>
    <t>H0.4</t>
  </si>
  <si>
    <t>H0.5</t>
  </si>
  <si>
    <t>H0.6</t>
  </si>
  <si>
    <t>H0.7</t>
  </si>
  <si>
    <t>H0.8</t>
  </si>
  <si>
    <t>H0.9</t>
  </si>
  <si>
    <t>H1.0</t>
  </si>
  <si>
    <t>H1.1</t>
  </si>
  <si>
    <t>H1.2</t>
  </si>
  <si>
    <t>H1.3</t>
  </si>
  <si>
    <t>H1.4</t>
  </si>
  <si>
    <t>H1.5</t>
  </si>
  <si>
    <t>H1.6</t>
  </si>
  <si>
    <t>H1.7</t>
  </si>
  <si>
    <t>H1.8</t>
  </si>
  <si>
    <t>H1.9</t>
  </si>
  <si>
    <t>H2.0</t>
  </si>
  <si>
    <t>H2.1</t>
  </si>
  <si>
    <t>H2.2</t>
  </si>
  <si>
    <t>H2.3</t>
  </si>
  <si>
    <t>H2.4</t>
  </si>
  <si>
    <t>H2.5</t>
  </si>
  <si>
    <t>H2.6</t>
  </si>
  <si>
    <t>H2.7</t>
  </si>
  <si>
    <t>H2.8</t>
  </si>
  <si>
    <t>H2.9</t>
  </si>
  <si>
    <t>H3.0</t>
  </si>
  <si>
    <t>H3.1</t>
  </si>
  <si>
    <t>H3.2</t>
  </si>
  <si>
    <t>H3.3</t>
  </si>
  <si>
    <t>H3.4</t>
  </si>
  <si>
    <t>H3.5</t>
  </si>
  <si>
    <t>H3.6</t>
  </si>
  <si>
    <t>H3.7</t>
  </si>
  <si>
    <t>H3.8</t>
  </si>
  <si>
    <t>H3.9</t>
  </si>
  <si>
    <t>H4.0</t>
  </si>
  <si>
    <t>H4.1</t>
  </si>
  <si>
    <t>H4.2</t>
  </si>
  <si>
    <t>H4.3</t>
  </si>
  <si>
    <t>H4.4</t>
  </si>
  <si>
    <t>H4.5</t>
  </si>
  <si>
    <t>H4.6</t>
  </si>
  <si>
    <t>H4.7</t>
  </si>
  <si>
    <t>H4.8</t>
  </si>
  <si>
    <t>H4.9</t>
  </si>
  <si>
    <t>H5.0</t>
  </si>
  <si>
    <t>H5.1</t>
  </si>
  <si>
    <t>H5.2</t>
  </si>
  <si>
    <t>H5.3</t>
  </si>
  <si>
    <t>H5.4</t>
  </si>
  <si>
    <t>H5.5</t>
  </si>
  <si>
    <t>H5.6</t>
  </si>
  <si>
    <t>H5.7</t>
  </si>
  <si>
    <t>H5.8</t>
  </si>
  <si>
    <t>H5.9</t>
  </si>
  <si>
    <t>H6.0</t>
  </si>
  <si>
    <t>H6.1</t>
  </si>
  <si>
    <t>H6.2</t>
  </si>
  <si>
    <t>H6.3</t>
  </si>
  <si>
    <t>H6.4</t>
  </si>
  <si>
    <t>H6.5</t>
  </si>
  <si>
    <t>H6.6</t>
  </si>
  <si>
    <t>H6.7</t>
  </si>
  <si>
    <t>H6.8</t>
  </si>
  <si>
    <t>H6.9</t>
  </si>
  <si>
    <t>H7.0</t>
  </si>
  <si>
    <t>H7.1</t>
  </si>
  <si>
    <t>H7.2</t>
  </si>
  <si>
    <t>H7.3</t>
  </si>
  <si>
    <t>H7.4</t>
  </si>
  <si>
    <t>H7.5</t>
  </si>
  <si>
    <t>H7.6</t>
  </si>
  <si>
    <t>H7.7</t>
  </si>
  <si>
    <t>H7.8</t>
  </si>
  <si>
    <t>H7.9</t>
  </si>
  <si>
    <t>H8.0</t>
  </si>
  <si>
    <t>H8.1</t>
  </si>
  <si>
    <t>H8.2</t>
  </si>
  <si>
    <t>H8.3</t>
  </si>
  <si>
    <t>H8.4</t>
  </si>
  <si>
    <t>H8.5</t>
  </si>
  <si>
    <t>H8.6</t>
  </si>
  <si>
    <t>H8.7</t>
  </si>
  <si>
    <t>H8.8</t>
  </si>
  <si>
    <t>H8.9</t>
  </si>
  <si>
    <t>H9.0</t>
  </si>
  <si>
    <t>H9.1</t>
  </si>
  <si>
    <t>H9.2</t>
  </si>
  <si>
    <t>H9.3</t>
  </si>
  <si>
    <t>H9.4</t>
  </si>
  <si>
    <t>H9.5</t>
  </si>
  <si>
    <t>H9.6</t>
  </si>
  <si>
    <t>H9.7</t>
  </si>
  <si>
    <t>H9.8</t>
  </si>
  <si>
    <t>H9.9</t>
  </si>
  <si>
    <t>I0.0</t>
  </si>
  <si>
    <t>I0.1</t>
  </si>
  <si>
    <t>I0.2</t>
  </si>
  <si>
    <t>I0.3</t>
  </si>
  <si>
    <t>I0.4</t>
  </si>
  <si>
    <t>I0.5</t>
  </si>
  <si>
    <t>I0.6</t>
  </si>
  <si>
    <t>I0.7</t>
  </si>
  <si>
    <t>I0.8</t>
  </si>
  <si>
    <t>I0.9</t>
  </si>
  <si>
    <t>I1.0</t>
  </si>
  <si>
    <t>I1.1</t>
  </si>
  <si>
    <t>I1.2</t>
  </si>
  <si>
    <t>I1.3</t>
  </si>
  <si>
    <t>I1.4</t>
  </si>
  <si>
    <t>I1.5</t>
  </si>
  <si>
    <t>I1.6</t>
  </si>
  <si>
    <t>I1.7</t>
  </si>
  <si>
    <t>I1.8</t>
  </si>
  <si>
    <t>I1.9</t>
  </si>
  <si>
    <t>I2.0</t>
  </si>
  <si>
    <t>I2.1</t>
  </si>
  <si>
    <t>I2.2</t>
  </si>
  <si>
    <t>I2.3</t>
  </si>
  <si>
    <t>I2.4</t>
  </si>
  <si>
    <t>I2.5</t>
  </si>
  <si>
    <t>I2.6</t>
  </si>
  <si>
    <t>I2.7</t>
  </si>
  <si>
    <t>I2.8</t>
  </si>
  <si>
    <t>I2.9</t>
  </si>
  <si>
    <t>I3.0</t>
  </si>
  <si>
    <t>I3.1</t>
  </si>
  <si>
    <t>I3.2</t>
  </si>
  <si>
    <t>I3.3</t>
  </si>
  <si>
    <t>I3.4</t>
  </si>
  <si>
    <t>I3.5</t>
  </si>
  <si>
    <t>I3.6</t>
  </si>
  <si>
    <t>I3.7</t>
  </si>
  <si>
    <t>I3.8</t>
  </si>
  <si>
    <t>I3.9</t>
  </si>
  <si>
    <t>I4.0</t>
  </si>
  <si>
    <t>I4.1</t>
  </si>
  <si>
    <t>I4.2</t>
  </si>
  <si>
    <t>I4.3</t>
  </si>
  <si>
    <t>I4.4</t>
  </si>
  <si>
    <t>I4.5</t>
  </si>
  <si>
    <t>I4.6</t>
  </si>
  <si>
    <t>I4.7</t>
  </si>
  <si>
    <t>I4.8</t>
  </si>
  <si>
    <t>I4.9</t>
  </si>
  <si>
    <t>I5.0</t>
  </si>
  <si>
    <t>I5.1</t>
  </si>
  <si>
    <t>I5.2</t>
  </si>
  <si>
    <t>I5.3</t>
  </si>
  <si>
    <t>I5.4</t>
  </si>
  <si>
    <t>I5.5</t>
  </si>
  <si>
    <t>I5.6</t>
  </si>
  <si>
    <t>I5.7</t>
  </si>
  <si>
    <t>I5.8</t>
  </si>
  <si>
    <t>I5.9</t>
  </si>
  <si>
    <t>I6.0</t>
  </si>
  <si>
    <t>I6.1</t>
  </si>
  <si>
    <t>I6.2</t>
  </si>
  <si>
    <t>I6.3</t>
  </si>
  <si>
    <t>I6.4</t>
  </si>
  <si>
    <t>I6.5</t>
  </si>
  <si>
    <t>I6.6</t>
  </si>
  <si>
    <t>I6.7</t>
  </si>
  <si>
    <t>I6.8</t>
  </si>
  <si>
    <t>I6.9</t>
  </si>
  <si>
    <t>I7.0</t>
  </si>
  <si>
    <t>I7.1</t>
  </si>
  <si>
    <t>I7.2</t>
  </si>
  <si>
    <t>I7.3</t>
  </si>
  <si>
    <t>I7.4</t>
  </si>
  <si>
    <t>I7.5</t>
  </si>
  <si>
    <t>I7.6</t>
  </si>
  <si>
    <t>I7.7</t>
  </si>
  <si>
    <t>I7.8</t>
  </si>
  <si>
    <t>I7.9</t>
  </si>
  <si>
    <t>I8.0</t>
  </si>
  <si>
    <t>I8.1</t>
  </si>
  <si>
    <t>I8.2</t>
  </si>
  <si>
    <t>I8.3</t>
  </si>
  <si>
    <t>I8.4</t>
  </si>
  <si>
    <t>I8.5</t>
  </si>
  <si>
    <t>I8.6</t>
  </si>
  <si>
    <t>I8.7</t>
  </si>
  <si>
    <t>I8.8</t>
  </si>
  <si>
    <t>I8.9</t>
  </si>
  <si>
    <t>I9.0</t>
  </si>
  <si>
    <t>I9.1</t>
  </si>
  <si>
    <t>I9.2</t>
  </si>
  <si>
    <t>I9.3</t>
  </si>
  <si>
    <t>I9.4</t>
  </si>
  <si>
    <t>I9.5</t>
  </si>
  <si>
    <t>I9.6</t>
  </si>
  <si>
    <t>I9.7</t>
  </si>
  <si>
    <t>I9.8</t>
  </si>
  <si>
    <t>I9.9</t>
  </si>
  <si>
    <t>J0.0</t>
  </si>
  <si>
    <t>J0.1</t>
  </si>
  <si>
    <t>J0.2</t>
  </si>
  <si>
    <t>J0.3</t>
  </si>
  <si>
    <t>J0.4</t>
  </si>
  <si>
    <t>J0.5</t>
  </si>
  <si>
    <t>J0.6</t>
  </si>
  <si>
    <t>J0.7</t>
  </si>
  <si>
    <t>J0.8</t>
  </si>
  <si>
    <t>J0.9</t>
  </si>
  <si>
    <t>J1.0</t>
  </si>
  <si>
    <t>J1.1</t>
  </si>
  <si>
    <t>J1.2</t>
  </si>
  <si>
    <t>J1.3</t>
  </si>
  <si>
    <t>J1.4</t>
  </si>
  <si>
    <t>J1.5</t>
  </si>
  <si>
    <t>J1.6</t>
  </si>
  <si>
    <t>J1.7</t>
  </si>
  <si>
    <t>J1.8</t>
  </si>
  <si>
    <t>J1.9</t>
  </si>
  <si>
    <t>J2.0</t>
  </si>
  <si>
    <t>J2.1</t>
  </si>
  <si>
    <t>J2.2</t>
  </si>
  <si>
    <t>J2.3</t>
  </si>
  <si>
    <t>J2.4</t>
  </si>
  <si>
    <t>J2.5</t>
  </si>
  <si>
    <t>J2.6</t>
  </si>
  <si>
    <t>J2.7</t>
  </si>
  <si>
    <t>J2.8</t>
  </si>
  <si>
    <t>J2.9</t>
  </si>
  <si>
    <t>J3.0</t>
  </si>
  <si>
    <t>J3.1</t>
  </si>
  <si>
    <t>J3.2</t>
  </si>
  <si>
    <t>J3.3</t>
  </si>
  <si>
    <t>J3.4</t>
  </si>
  <si>
    <t>J3.5</t>
  </si>
  <si>
    <t>J3.6</t>
  </si>
  <si>
    <t>J3.7</t>
  </si>
  <si>
    <t>J3.8</t>
  </si>
  <si>
    <t>J3.9</t>
  </si>
  <si>
    <t>J4.0</t>
  </si>
  <si>
    <t>J4.1</t>
  </si>
  <si>
    <t>J4.2</t>
  </si>
  <si>
    <t>J4.3</t>
  </si>
  <si>
    <t>J4.4</t>
  </si>
  <si>
    <t>J4.5</t>
  </si>
  <si>
    <t>J4.6</t>
  </si>
  <si>
    <t>J4.7</t>
  </si>
  <si>
    <t>J4.8</t>
  </si>
  <si>
    <t>J4.9</t>
  </si>
  <si>
    <t>J5.0</t>
  </si>
  <si>
    <t>J5.1</t>
  </si>
  <si>
    <t>J5.2</t>
  </si>
  <si>
    <t>J5.3</t>
  </si>
  <si>
    <t>J5.4</t>
  </si>
  <si>
    <t>J5.5</t>
  </si>
  <si>
    <t>J5.6</t>
  </si>
  <si>
    <t>J5.7</t>
  </si>
  <si>
    <t>J5.8</t>
  </si>
  <si>
    <t>J5.9</t>
  </si>
  <si>
    <t>J6.0</t>
  </si>
  <si>
    <t>J6.1</t>
  </si>
  <si>
    <t>J6.2</t>
  </si>
  <si>
    <t>J6.3</t>
  </si>
  <si>
    <t>J6.4</t>
  </si>
  <si>
    <t>J6.5</t>
  </si>
  <si>
    <t>J6.6</t>
  </si>
  <si>
    <t>J6.7</t>
  </si>
  <si>
    <t>J6.8</t>
  </si>
  <si>
    <t>J6.9</t>
  </si>
  <si>
    <t>J7.0</t>
  </si>
  <si>
    <t>J7.1</t>
  </si>
  <si>
    <t>J7.2</t>
  </si>
  <si>
    <t>J7.3</t>
  </si>
  <si>
    <t>J7.4</t>
  </si>
  <si>
    <t>J7.5</t>
  </si>
  <si>
    <t>J7.6</t>
  </si>
  <si>
    <t>J7.7</t>
  </si>
  <si>
    <t>J7.8</t>
  </si>
  <si>
    <t>J7.9</t>
  </si>
  <si>
    <t>J8.0</t>
  </si>
  <si>
    <t>J8.1</t>
  </si>
  <si>
    <t>J8.2</t>
  </si>
  <si>
    <t>J8.3</t>
  </si>
  <si>
    <t>J8.4</t>
  </si>
  <si>
    <t>J8.5</t>
  </si>
  <si>
    <t>J8.6</t>
  </si>
  <si>
    <t>J8.7</t>
  </si>
  <si>
    <t>J8.8</t>
  </si>
  <si>
    <t>J8.9</t>
  </si>
  <si>
    <t>J9.0</t>
  </si>
  <si>
    <t>J9.1</t>
  </si>
  <si>
    <t>J9.2</t>
  </si>
  <si>
    <t>J9.3</t>
  </si>
  <si>
    <t>J9.4</t>
  </si>
  <si>
    <t>J9.5</t>
  </si>
  <si>
    <t>J9.6</t>
  </si>
  <si>
    <t>J9.7</t>
  </si>
  <si>
    <t>J9.8</t>
  </si>
  <si>
    <t>J9.9</t>
  </si>
  <si>
    <t>K0.0</t>
  </si>
  <si>
    <t>K0.1</t>
  </si>
  <si>
    <t>K0.2</t>
  </si>
  <si>
    <t>K0.3</t>
  </si>
  <si>
    <t>K0.4</t>
  </si>
  <si>
    <t>K0.5</t>
  </si>
  <si>
    <t>K0.6</t>
  </si>
  <si>
    <t>K0.7</t>
  </si>
  <si>
    <t>K0.8</t>
  </si>
  <si>
    <t>K0.9</t>
  </si>
  <si>
    <t>K1.0</t>
  </si>
  <si>
    <t>K1.1</t>
  </si>
  <si>
    <t>K1.2</t>
  </si>
  <si>
    <t>K1.3</t>
  </si>
  <si>
    <t>K1.4</t>
  </si>
  <si>
    <t>K1.5</t>
  </si>
  <si>
    <t>K1.6</t>
  </si>
  <si>
    <t>K1.7</t>
  </si>
  <si>
    <t>K1.8</t>
  </si>
  <si>
    <t>K1.9</t>
  </si>
  <si>
    <t>K2.0</t>
  </si>
  <si>
    <t>K2.1</t>
  </si>
  <si>
    <t>K2.2</t>
  </si>
  <si>
    <t>K2.3</t>
  </si>
  <si>
    <t>K2.4</t>
  </si>
  <si>
    <t>K2.5</t>
  </si>
  <si>
    <t>K2.6</t>
  </si>
  <si>
    <t>K2.7</t>
  </si>
  <si>
    <t>K2.8</t>
  </si>
  <si>
    <t>K2.9</t>
  </si>
  <si>
    <t>K3.0</t>
  </si>
  <si>
    <t>K3.1</t>
  </si>
  <si>
    <t>K3.2</t>
  </si>
  <si>
    <t>K3.3</t>
  </si>
  <si>
    <t>K3.4</t>
  </si>
  <si>
    <t>K3.5</t>
  </si>
  <si>
    <t>K3.6</t>
  </si>
  <si>
    <t>K3.7</t>
  </si>
  <si>
    <t>K3.8</t>
  </si>
  <si>
    <t>K3.9</t>
  </si>
  <si>
    <t>K4.0</t>
  </si>
  <si>
    <t>K4.1</t>
  </si>
  <si>
    <t>K4.2</t>
  </si>
  <si>
    <t>K4.3</t>
  </si>
  <si>
    <t>K4.4</t>
  </si>
  <si>
    <t>K4.5</t>
  </si>
  <si>
    <t>K4.6</t>
  </si>
  <si>
    <t>K4.7</t>
  </si>
  <si>
    <t>K4.8</t>
  </si>
  <si>
    <t>K4.9</t>
  </si>
  <si>
    <t>K5.0</t>
  </si>
  <si>
    <t>K5.1</t>
  </si>
  <si>
    <t>K5.2</t>
  </si>
  <si>
    <t>K5.3</t>
  </si>
  <si>
    <t>K5.4</t>
  </si>
  <si>
    <t>K5.5</t>
  </si>
  <si>
    <t>K5.6</t>
  </si>
  <si>
    <t>K5.7</t>
  </si>
  <si>
    <t>K5.8</t>
  </si>
  <si>
    <t>K5.9</t>
  </si>
  <si>
    <t>K6.0</t>
  </si>
  <si>
    <t>K6.1</t>
  </si>
  <si>
    <t>K6.2</t>
  </si>
  <si>
    <t>K6.3</t>
  </si>
  <si>
    <t>K6.4</t>
  </si>
  <si>
    <t>K6.5</t>
  </si>
  <si>
    <t>K6.6</t>
  </si>
  <si>
    <t>K6.7</t>
  </si>
  <si>
    <t>K6.8</t>
  </si>
  <si>
    <t>K6.9</t>
  </si>
  <si>
    <t>K7.0</t>
  </si>
  <si>
    <t>K7.1</t>
  </si>
  <si>
    <t>K7.2</t>
  </si>
  <si>
    <t>K7.3</t>
  </si>
  <si>
    <t>K7.4</t>
  </si>
  <si>
    <t>K7.5</t>
  </si>
  <si>
    <t>K7.6</t>
  </si>
  <si>
    <t>K7.7</t>
  </si>
  <si>
    <t>K7.8</t>
  </si>
  <si>
    <t>K7.9</t>
  </si>
  <si>
    <t>K8.0</t>
  </si>
  <si>
    <t>K8.1</t>
  </si>
  <si>
    <t>K8.2</t>
  </si>
  <si>
    <t>K8.3</t>
  </si>
  <si>
    <t>K8.4</t>
  </si>
  <si>
    <t>K8.5</t>
  </si>
  <si>
    <t>K8.6</t>
  </si>
  <si>
    <t>K8.7</t>
  </si>
  <si>
    <t>K8.8</t>
  </si>
  <si>
    <t>K8.9</t>
  </si>
  <si>
    <t>K9.0</t>
  </si>
  <si>
    <t>K9.1</t>
  </si>
  <si>
    <t>K9.2</t>
  </si>
  <si>
    <t>K9.3</t>
  </si>
  <si>
    <t>K9.4</t>
  </si>
  <si>
    <t>K9.5</t>
  </si>
  <si>
    <t>K9.6</t>
  </si>
  <si>
    <t>K9.7</t>
  </si>
  <si>
    <t>K9.8</t>
  </si>
  <si>
    <t>K9.9</t>
  </si>
  <si>
    <t>L0.0</t>
  </si>
  <si>
    <t>L0.1</t>
  </si>
  <si>
    <t>L0.2</t>
  </si>
  <si>
    <t>L0.3</t>
  </si>
  <si>
    <t>L0.4</t>
  </si>
  <si>
    <t>L0.5</t>
  </si>
  <si>
    <t>L0.6</t>
  </si>
  <si>
    <t>L0.7</t>
  </si>
  <si>
    <t>L0.8</t>
  </si>
  <si>
    <t>L0.9</t>
  </si>
  <si>
    <t>L1.0</t>
  </si>
  <si>
    <t>L1.1</t>
  </si>
  <si>
    <t>L1.2</t>
  </si>
  <si>
    <t>L1.3</t>
  </si>
  <si>
    <t>L1.4</t>
  </si>
  <si>
    <t>L1.5</t>
  </si>
  <si>
    <t>L1.6</t>
  </si>
  <si>
    <t>L1.7</t>
  </si>
  <si>
    <t>L1.8</t>
  </si>
  <si>
    <t>L1.9</t>
  </si>
  <si>
    <t>L2.0</t>
  </si>
  <si>
    <t>L2.1</t>
  </si>
  <si>
    <t>L2.2</t>
  </si>
  <si>
    <t>L2.3</t>
  </si>
  <si>
    <t>L2.4</t>
  </si>
  <si>
    <t>L2.5</t>
  </si>
  <si>
    <t>L2.6</t>
  </si>
  <si>
    <t>L2.7</t>
  </si>
  <si>
    <t>L2.8</t>
  </si>
  <si>
    <t>L2.9</t>
  </si>
  <si>
    <t>L3.0</t>
  </si>
  <si>
    <t>L3.1</t>
  </si>
  <si>
    <t>L3.2</t>
  </si>
  <si>
    <t>L3.3</t>
  </si>
  <si>
    <t>L3.4</t>
  </si>
  <si>
    <t>L3.5</t>
  </si>
  <si>
    <t>L3.6</t>
  </si>
  <si>
    <t>L3.7</t>
  </si>
  <si>
    <t>L3.8</t>
  </si>
  <si>
    <t>L3.9</t>
  </si>
  <si>
    <t>L4.0</t>
  </si>
  <si>
    <t>L4.1</t>
  </si>
  <si>
    <t>L4.2</t>
  </si>
  <si>
    <t>L4.3</t>
  </si>
  <si>
    <t>L4.4</t>
  </si>
  <si>
    <t>L4.5</t>
  </si>
  <si>
    <t>L4.6</t>
  </si>
  <si>
    <t>L4.7</t>
  </si>
  <si>
    <t>L4.8</t>
  </si>
  <si>
    <t>L4.9</t>
  </si>
  <si>
    <t>L5.0</t>
  </si>
  <si>
    <t>L5.1</t>
  </si>
  <si>
    <t>L5.2</t>
  </si>
  <si>
    <t>L5.3</t>
  </si>
  <si>
    <t>L5.4</t>
  </si>
  <si>
    <t>L5.5</t>
  </si>
  <si>
    <t>L5.6</t>
  </si>
  <si>
    <t>L5.7</t>
  </si>
  <si>
    <t>L5.8</t>
  </si>
  <si>
    <t>L5.9</t>
  </si>
  <si>
    <t>L6.0</t>
  </si>
  <si>
    <t>L6.1</t>
  </si>
  <si>
    <t>L6.2</t>
  </si>
  <si>
    <t>L6.3</t>
  </si>
  <si>
    <t>L6.4</t>
  </si>
  <si>
    <t>L6.5</t>
  </si>
  <si>
    <t>L6.6</t>
  </si>
  <si>
    <t>L6.7</t>
  </si>
  <si>
    <t>L6.8</t>
  </si>
  <si>
    <t>L6.9</t>
  </si>
  <si>
    <t>L7.0</t>
  </si>
  <si>
    <t>L7.1</t>
  </si>
  <si>
    <t>L7.2</t>
  </si>
  <si>
    <t>L7.3</t>
  </si>
  <si>
    <t>L7.4</t>
  </si>
  <si>
    <t>L7.5</t>
  </si>
  <si>
    <t>L7.6</t>
  </si>
  <si>
    <t>L7.7</t>
  </si>
  <si>
    <t>L7.8</t>
  </si>
  <si>
    <t>L7.9</t>
  </si>
  <si>
    <t>L8.0</t>
  </si>
  <si>
    <t>L8.1</t>
  </si>
  <si>
    <t>L8.2</t>
  </si>
  <si>
    <t>L8.3</t>
  </si>
  <si>
    <t>L8.4</t>
  </si>
  <si>
    <t>L8.5</t>
  </si>
  <si>
    <t>L8.6</t>
  </si>
  <si>
    <t>L8.7</t>
  </si>
  <si>
    <t>L8.8</t>
  </si>
  <si>
    <t>L8.9</t>
  </si>
  <si>
    <t>L9.0</t>
  </si>
  <si>
    <t>L9.1</t>
  </si>
  <si>
    <t>L9.2</t>
  </si>
  <si>
    <t>L9.3</t>
  </si>
  <si>
    <t>L9.4</t>
  </si>
  <si>
    <t>L9.5</t>
  </si>
  <si>
    <t>L9.6</t>
  </si>
  <si>
    <t>L9.7</t>
  </si>
  <si>
    <t>L9.8</t>
  </si>
  <si>
    <t>L9.9</t>
  </si>
  <si>
    <t>M0.0</t>
  </si>
  <si>
    <t>M0.1</t>
  </si>
  <si>
    <t>M0.2</t>
  </si>
  <si>
    <t>M0.3</t>
  </si>
  <si>
    <t>M0.4</t>
  </si>
  <si>
    <t>M0.5</t>
  </si>
  <si>
    <t>M0.6</t>
  </si>
  <si>
    <t>M0.7</t>
  </si>
  <si>
    <t>M0.8</t>
  </si>
  <si>
    <t>M0.9</t>
  </si>
  <si>
    <t>M1.0</t>
  </si>
  <si>
    <t>M1.1</t>
  </si>
  <si>
    <t>M1.2</t>
  </si>
  <si>
    <t>M1.3</t>
  </si>
  <si>
    <t>M1.4</t>
  </si>
  <si>
    <t>M1.5</t>
  </si>
  <si>
    <t>M1.6</t>
  </si>
  <si>
    <t>M1.7</t>
  </si>
  <si>
    <t>M1.8</t>
  </si>
  <si>
    <t>M1.9</t>
  </si>
  <si>
    <t>M2.0</t>
  </si>
  <si>
    <t>M2.1</t>
  </si>
  <si>
    <t>M2.2</t>
  </si>
  <si>
    <t>M2.3</t>
  </si>
  <si>
    <t>M2.4</t>
  </si>
  <si>
    <t>M2.5</t>
  </si>
  <si>
    <t>M2.6</t>
  </si>
  <si>
    <t>M2.7</t>
  </si>
  <si>
    <t>M2.8</t>
  </si>
  <si>
    <t>M2.9</t>
  </si>
  <si>
    <t>M3.0</t>
  </si>
  <si>
    <t>M3.1</t>
  </si>
  <si>
    <t>M3.2</t>
  </si>
  <si>
    <t>M3.3</t>
  </si>
  <si>
    <t>M3.4</t>
  </si>
  <si>
    <t>M3.5</t>
  </si>
  <si>
    <t>M3.6</t>
  </si>
  <si>
    <t>M3.7</t>
  </si>
  <si>
    <t>M3.8</t>
  </si>
  <si>
    <t>M3.9</t>
  </si>
  <si>
    <t>M4.0</t>
  </si>
  <si>
    <t>M4.1</t>
  </si>
  <si>
    <t>M4.2</t>
  </si>
  <si>
    <t>M4.3</t>
  </si>
  <si>
    <t>M4.4</t>
  </si>
  <si>
    <t>M4.5</t>
  </si>
  <si>
    <t>M4.6</t>
  </si>
  <si>
    <t>M4.7</t>
  </si>
  <si>
    <t>M4.8</t>
  </si>
  <si>
    <t>M4.9</t>
  </si>
  <si>
    <t>M5.0</t>
  </si>
  <si>
    <t>M5.1</t>
  </si>
  <si>
    <t>M5.2</t>
  </si>
  <si>
    <t>M5.3</t>
  </si>
  <si>
    <t>M5.4</t>
  </si>
  <si>
    <t>M5.5</t>
  </si>
  <si>
    <t>M5.6</t>
  </si>
  <si>
    <t>M5.7</t>
  </si>
  <si>
    <t>M5.8</t>
  </si>
  <si>
    <t>M5.9</t>
  </si>
  <si>
    <t>M6.0</t>
  </si>
  <si>
    <t>M6.1</t>
  </si>
  <si>
    <t>M6.2</t>
  </si>
  <si>
    <t>M6.3</t>
  </si>
  <si>
    <t>M6.4</t>
  </si>
  <si>
    <t>M6.5</t>
  </si>
  <si>
    <t>M6.6</t>
  </si>
  <si>
    <t>M6.7</t>
  </si>
  <si>
    <t>M6.8</t>
  </si>
  <si>
    <t>M6.9</t>
  </si>
  <si>
    <t>M7.0</t>
  </si>
  <si>
    <t>M7.1</t>
  </si>
  <si>
    <t>M7.2</t>
  </si>
  <si>
    <t>M7.3</t>
  </si>
  <si>
    <t>M7.4</t>
  </si>
  <si>
    <t>M7.5</t>
  </si>
  <si>
    <t>M7.6</t>
  </si>
  <si>
    <t>M7.7</t>
  </si>
  <si>
    <t>M7.8</t>
  </si>
  <si>
    <t>M7.9</t>
  </si>
  <si>
    <t>M8.0</t>
  </si>
  <si>
    <t>M8.1</t>
  </si>
  <si>
    <t>M8.2</t>
  </si>
  <si>
    <t>M8.3</t>
  </si>
  <si>
    <t>M8.4</t>
  </si>
  <si>
    <t>M8.5</t>
  </si>
  <si>
    <t>M8.6</t>
  </si>
  <si>
    <t>M8.7</t>
  </si>
  <si>
    <t>M8.8</t>
  </si>
  <si>
    <t>M8.9</t>
  </si>
  <si>
    <t>M9.0</t>
  </si>
  <si>
    <t>M9.1</t>
  </si>
  <si>
    <t>M9.2</t>
  </si>
  <si>
    <t>M9.3</t>
  </si>
  <si>
    <t>M9.4</t>
  </si>
  <si>
    <t>M9.5</t>
  </si>
  <si>
    <t>M9.6</t>
  </si>
  <si>
    <t>M9.7</t>
  </si>
  <si>
    <t>M9.8</t>
  </si>
  <si>
    <t>M9.9</t>
  </si>
  <si>
    <t>N0.0</t>
  </si>
  <si>
    <t>N0.1</t>
  </si>
  <si>
    <t>N0.2</t>
  </si>
  <si>
    <t>N0.3</t>
  </si>
  <si>
    <t>N0.4</t>
  </si>
  <si>
    <t>N0.5</t>
  </si>
  <si>
    <t>N0.6</t>
  </si>
  <si>
    <t>N0.7</t>
  </si>
  <si>
    <t>N0.8</t>
  </si>
  <si>
    <t>N0.9</t>
  </si>
  <si>
    <t>N1.0</t>
  </si>
  <si>
    <t>N1.1</t>
  </si>
  <si>
    <t>N1.2</t>
  </si>
  <si>
    <t>N1.3</t>
  </si>
  <si>
    <t>N1.4</t>
  </si>
  <si>
    <t>N1.5</t>
  </si>
  <si>
    <t>N1.6</t>
  </si>
  <si>
    <t>N1.7</t>
  </si>
  <si>
    <t>N1.8</t>
  </si>
  <si>
    <t>N1.9</t>
  </si>
  <si>
    <t>N2.0</t>
  </si>
  <si>
    <t>N2.1</t>
  </si>
  <si>
    <t>N2.2</t>
  </si>
  <si>
    <t>N2.3</t>
  </si>
  <si>
    <t>N2.4</t>
  </si>
  <si>
    <t>N2.5</t>
  </si>
  <si>
    <t>N2.6</t>
  </si>
  <si>
    <t>N2.7</t>
  </si>
  <si>
    <t>N2.8</t>
  </si>
  <si>
    <t>N2.9</t>
  </si>
  <si>
    <t>N3.0</t>
  </si>
  <si>
    <t>N3.1</t>
  </si>
  <si>
    <t>N3.2</t>
  </si>
  <si>
    <t>N3.3</t>
  </si>
  <si>
    <t>N3.4</t>
  </si>
  <si>
    <t>N3.5</t>
  </si>
  <si>
    <t>N3.6</t>
  </si>
  <si>
    <t>N3.7</t>
  </si>
  <si>
    <t>N3.8</t>
  </si>
  <si>
    <t>N3.9</t>
  </si>
  <si>
    <t>N4.0</t>
  </si>
  <si>
    <t>N4.1</t>
  </si>
  <si>
    <t>N4.2</t>
  </si>
  <si>
    <t>N4.3</t>
  </si>
  <si>
    <t>N4.4</t>
  </si>
  <si>
    <t>N4.5</t>
  </si>
  <si>
    <t>N4.6</t>
  </si>
  <si>
    <t>N4.7</t>
  </si>
  <si>
    <t>N4.8</t>
  </si>
  <si>
    <t>N4.9</t>
  </si>
  <si>
    <t>N5.0</t>
  </si>
  <si>
    <t>N5.1</t>
  </si>
  <si>
    <t>N5.2</t>
  </si>
  <si>
    <t>N5.3</t>
  </si>
  <si>
    <t>N5.4</t>
  </si>
  <si>
    <t>N5.5</t>
  </si>
  <si>
    <t>N5.6</t>
  </si>
  <si>
    <t>N5.7</t>
  </si>
  <si>
    <t>N5.8</t>
  </si>
  <si>
    <t>N5.9</t>
  </si>
  <si>
    <t>N6.0</t>
  </si>
  <si>
    <t>N6.1</t>
  </si>
  <si>
    <t>N6.2</t>
  </si>
  <si>
    <t>N6.3</t>
  </si>
  <si>
    <t>N6.4</t>
  </si>
  <si>
    <t>N6.5</t>
  </si>
  <si>
    <t>N6.6</t>
  </si>
  <si>
    <t>N6.7</t>
  </si>
  <si>
    <t>N6.8</t>
  </si>
  <si>
    <t>N6.9</t>
  </si>
  <si>
    <t>N7.0</t>
  </si>
  <si>
    <t>N7.1</t>
  </si>
  <si>
    <t>N7.2</t>
  </si>
  <si>
    <t>N7.3</t>
  </si>
  <si>
    <t>N7.4</t>
  </si>
  <si>
    <t>N7.5</t>
  </si>
  <si>
    <t>N7.6</t>
  </si>
  <si>
    <t>N7.7</t>
  </si>
  <si>
    <t>N7.8</t>
  </si>
  <si>
    <t>N7.9</t>
  </si>
  <si>
    <t>N8.0</t>
  </si>
  <si>
    <t>N8.1</t>
  </si>
  <si>
    <t>N8.2</t>
  </si>
  <si>
    <t>N8.3</t>
  </si>
  <si>
    <t>N8.4</t>
  </si>
  <si>
    <t>N8.5</t>
  </si>
  <si>
    <t>N8.6</t>
  </si>
  <si>
    <t>N8.7</t>
  </si>
  <si>
    <t>N8.8</t>
  </si>
  <si>
    <t>N8.9</t>
  </si>
  <si>
    <t>N9.0</t>
  </si>
  <si>
    <t>N9.1</t>
  </si>
  <si>
    <t>N9.2</t>
  </si>
  <si>
    <t>N9.3</t>
  </si>
  <si>
    <t>N9.4</t>
  </si>
  <si>
    <t>N9.5</t>
  </si>
  <si>
    <t>N9.6</t>
  </si>
  <si>
    <t>N9.7</t>
  </si>
  <si>
    <t>N9.8</t>
  </si>
  <si>
    <t>N9.9</t>
  </si>
  <si>
    <t>O0.0</t>
  </si>
  <si>
    <t>O0.1</t>
  </si>
  <si>
    <t>O0.2</t>
  </si>
  <si>
    <t>O0.3</t>
  </si>
  <si>
    <t>O0.4</t>
  </si>
  <si>
    <t>O0.5</t>
  </si>
  <si>
    <t>O0.6</t>
  </si>
  <si>
    <t>O0.7</t>
  </si>
  <si>
    <t>O0.8</t>
  </si>
  <si>
    <t>O0.9</t>
  </si>
  <si>
    <t>O1.0</t>
  </si>
  <si>
    <t>O1.1</t>
  </si>
  <si>
    <t>O1.2</t>
  </si>
  <si>
    <t>O1.3</t>
  </si>
  <si>
    <t>O1.4</t>
  </si>
  <si>
    <t>O1.5</t>
  </si>
  <si>
    <t>O1.6</t>
  </si>
  <si>
    <t>O1.7</t>
  </si>
  <si>
    <t>O1.8</t>
  </si>
  <si>
    <t>O1.9</t>
  </si>
  <si>
    <t>O2.0</t>
  </si>
  <si>
    <t>O2.1</t>
  </si>
  <si>
    <t>O2.2</t>
  </si>
  <si>
    <t>O2.3</t>
  </si>
  <si>
    <t>O2.4</t>
  </si>
  <si>
    <t>O2.5</t>
  </si>
  <si>
    <t>O2.6</t>
  </si>
  <si>
    <t>O2.7</t>
  </si>
  <si>
    <t>O2.8</t>
  </si>
  <si>
    <t>O2.9</t>
  </si>
  <si>
    <t>O3.0</t>
  </si>
  <si>
    <t>O3.1</t>
  </si>
  <si>
    <t>O3.2</t>
  </si>
  <si>
    <t>O3.3</t>
  </si>
  <si>
    <t>O3.4</t>
  </si>
  <si>
    <t>O3.5</t>
  </si>
  <si>
    <t>O3.6</t>
  </si>
  <si>
    <t>O3.7</t>
  </si>
  <si>
    <t>O3.8</t>
  </si>
  <si>
    <t>O3.9</t>
  </si>
  <si>
    <t>O4.0</t>
  </si>
  <si>
    <t>O4.1</t>
  </si>
  <si>
    <t>O4.2</t>
  </si>
  <si>
    <t>O4.3</t>
  </si>
  <si>
    <t>O4.4</t>
  </si>
  <si>
    <t>O4.5</t>
  </si>
  <si>
    <t>O4.6</t>
  </si>
  <si>
    <t>O4.7</t>
  </si>
  <si>
    <t>O4.8</t>
  </si>
  <si>
    <t>O4.9</t>
  </si>
  <si>
    <t>O5.0</t>
  </si>
  <si>
    <t>O5.1</t>
  </si>
  <si>
    <t>O5.2</t>
  </si>
  <si>
    <t>O5.3</t>
  </si>
  <si>
    <t>O5.4</t>
  </si>
  <si>
    <t>O5.5</t>
  </si>
  <si>
    <t>O5.6</t>
  </si>
  <si>
    <t>O5.7</t>
  </si>
  <si>
    <t>O5.8</t>
  </si>
  <si>
    <t>O5.9</t>
  </si>
  <si>
    <t>O6.0</t>
  </si>
  <si>
    <t>O6.1</t>
  </si>
  <si>
    <t>O6.2</t>
  </si>
  <si>
    <t>O6.3</t>
  </si>
  <si>
    <t>O6.4</t>
  </si>
  <si>
    <t>O6.5</t>
  </si>
  <si>
    <t>O6.6</t>
  </si>
  <si>
    <t>O6.7</t>
  </si>
  <si>
    <t>O6.8</t>
  </si>
  <si>
    <t>O6.9</t>
  </si>
  <si>
    <t>O7.0</t>
  </si>
  <si>
    <t>O7.1</t>
  </si>
  <si>
    <t>O7.2</t>
  </si>
  <si>
    <t>O7.3</t>
  </si>
  <si>
    <t>O7.4</t>
  </si>
  <si>
    <t>O7.5</t>
  </si>
  <si>
    <t>O7.6</t>
  </si>
  <si>
    <t>O7.7</t>
  </si>
  <si>
    <t>O7.8</t>
  </si>
  <si>
    <t>O7.9</t>
  </si>
  <si>
    <t>O8.0</t>
  </si>
  <si>
    <t>O8.1</t>
  </si>
  <si>
    <t>O8.2</t>
  </si>
  <si>
    <t>O8.3</t>
  </si>
  <si>
    <t>O8.4</t>
  </si>
  <si>
    <t>O8.5</t>
  </si>
  <si>
    <t>O8.6</t>
  </si>
  <si>
    <t>O8.7</t>
  </si>
  <si>
    <t>O8.8</t>
  </si>
  <si>
    <t>O8.9</t>
  </si>
  <si>
    <t>O9.0</t>
  </si>
  <si>
    <t>O9.1</t>
  </si>
  <si>
    <t>O9.2</t>
  </si>
  <si>
    <t>O9.3</t>
  </si>
  <si>
    <t>O9.4</t>
  </si>
  <si>
    <t>O9.5</t>
  </si>
  <si>
    <t>O9.6</t>
  </si>
  <si>
    <t>O9.7</t>
  </si>
  <si>
    <t>O9.8</t>
  </si>
  <si>
    <t>O9.9</t>
  </si>
  <si>
    <t>Torque (oz-in)</t>
  </si>
  <si>
    <t>P0.0</t>
  </si>
  <si>
    <t>P0.1</t>
  </si>
  <si>
    <t>P0.2</t>
  </si>
  <si>
    <t>P0.3</t>
  </si>
  <si>
    <t>P0.4</t>
  </si>
  <si>
    <t>P0.5</t>
  </si>
  <si>
    <t>P0.6</t>
  </si>
  <si>
    <t>P0.7</t>
  </si>
  <si>
    <t>P0.8</t>
  </si>
  <si>
    <t>P0.9</t>
  </si>
  <si>
    <t>P1.0</t>
  </si>
  <si>
    <t>P1.1</t>
  </si>
  <si>
    <t>P1.2</t>
  </si>
  <si>
    <t>P1.3</t>
  </si>
  <si>
    <t>P1.4</t>
  </si>
  <si>
    <t>P1.5</t>
  </si>
  <si>
    <t>P1.6</t>
  </si>
  <si>
    <t>P1.7</t>
  </si>
  <si>
    <t>P1.8</t>
  </si>
  <si>
    <t>P1.9</t>
  </si>
  <si>
    <t>P2.0</t>
  </si>
  <si>
    <t>P2.1</t>
  </si>
  <si>
    <t>P2.2</t>
  </si>
  <si>
    <t>P2.3</t>
  </si>
  <si>
    <t>P2.4</t>
  </si>
  <si>
    <t>P2.5</t>
  </si>
  <si>
    <t>P2.6</t>
  </si>
  <si>
    <t>P2.7</t>
  </si>
  <si>
    <t>P2.8</t>
  </si>
  <si>
    <t>P2.9</t>
  </si>
  <si>
    <t>P3.0</t>
  </si>
  <si>
    <t>P3.1</t>
  </si>
  <si>
    <t>P3.2</t>
  </si>
  <si>
    <t>P3.3</t>
  </si>
  <si>
    <t>P3.4</t>
  </si>
  <si>
    <t>P3.5</t>
  </si>
  <si>
    <t>P3.6</t>
  </si>
  <si>
    <t>P3.7</t>
  </si>
  <si>
    <t>P3.8</t>
  </si>
  <si>
    <t>P3.9</t>
  </si>
  <si>
    <t>P4.0</t>
  </si>
  <si>
    <t>P4.1</t>
  </si>
  <si>
    <t>P4.2</t>
  </si>
  <si>
    <t>P4.3</t>
  </si>
  <si>
    <t>P4.4</t>
  </si>
  <si>
    <t>P4.5</t>
  </si>
  <si>
    <t>P4.6</t>
  </si>
  <si>
    <t>P4.7</t>
  </si>
  <si>
    <t>P4.8</t>
  </si>
  <si>
    <t>P4.9</t>
  </si>
  <si>
    <t>P5.0</t>
  </si>
  <si>
    <t>P5.1</t>
  </si>
  <si>
    <t>P5.2</t>
  </si>
  <si>
    <t>P5.3</t>
  </si>
  <si>
    <t>P5.4</t>
  </si>
  <si>
    <t>P5.5</t>
  </si>
  <si>
    <t>P5.6</t>
  </si>
  <si>
    <t>P5.7</t>
  </si>
  <si>
    <t>P5.8</t>
  </si>
  <si>
    <t>P5.9</t>
  </si>
  <si>
    <t>P6.0</t>
  </si>
  <si>
    <t>P6.1</t>
  </si>
  <si>
    <t>P6.2</t>
  </si>
  <si>
    <t>P6.3</t>
  </si>
  <si>
    <t>P6.4</t>
  </si>
  <si>
    <t>P6.5</t>
  </si>
  <si>
    <t>P6.6</t>
  </si>
  <si>
    <t>P6.7</t>
  </si>
  <si>
    <t>P6.8</t>
  </si>
  <si>
    <t>P6.9</t>
  </si>
  <si>
    <t>P7.0</t>
  </si>
  <si>
    <t>P7.1</t>
  </si>
  <si>
    <t>P7.2</t>
  </si>
  <si>
    <t>P7.3</t>
  </si>
  <si>
    <t>P7.4</t>
  </si>
  <si>
    <t>P7.5</t>
  </si>
  <si>
    <t>P7.6</t>
  </si>
  <si>
    <t>P7.7</t>
  </si>
  <si>
    <t>P7.8</t>
  </si>
  <si>
    <t>P7.9</t>
  </si>
  <si>
    <t>P8.0</t>
  </si>
  <si>
    <t>P8.1</t>
  </si>
  <si>
    <t>P8.2</t>
  </si>
  <si>
    <t>P8.3</t>
  </si>
  <si>
    <t>P8.4</t>
  </si>
  <si>
    <t>P8.5</t>
  </si>
  <si>
    <t>P8.6</t>
  </si>
  <si>
    <t>P8.7</t>
  </si>
  <si>
    <t>P8.8</t>
  </si>
  <si>
    <t>P8.9</t>
  </si>
  <si>
    <t>P9.0</t>
  </si>
  <si>
    <t>P9.1</t>
  </si>
  <si>
    <t>P9.2</t>
  </si>
  <si>
    <t>P9.3</t>
  </si>
  <si>
    <t>P9.4</t>
  </si>
  <si>
    <t>P9.5</t>
  </si>
  <si>
    <t>P9.6</t>
  </si>
  <si>
    <t>P9.7</t>
  </si>
  <si>
    <t>P9.8</t>
  </si>
  <si>
    <t>P9.9</t>
  </si>
  <si>
    <t>Q0.0</t>
  </si>
  <si>
    <t>Q0.1</t>
  </si>
  <si>
    <t>Q0.2</t>
  </si>
  <si>
    <t>Q0.3</t>
  </si>
  <si>
    <t>Q0.4</t>
  </si>
  <si>
    <t>Q0.5</t>
  </si>
  <si>
    <t>Q0.6</t>
  </si>
  <si>
    <t>Q0.7</t>
  </si>
  <si>
    <t>Q0.8</t>
  </si>
  <si>
    <t>Q0.9</t>
  </si>
  <si>
    <t>Q1.0</t>
  </si>
  <si>
    <t>Q1.1</t>
  </si>
  <si>
    <t>Q1.2</t>
  </si>
  <si>
    <t>Q1.3</t>
  </si>
  <si>
    <t>Q1.4</t>
  </si>
  <si>
    <t>Q1.5</t>
  </si>
  <si>
    <t>Q1.6</t>
  </si>
  <si>
    <t>Q1.7</t>
  </si>
  <si>
    <t>Q1.8</t>
  </si>
  <si>
    <t>Q1.9</t>
  </si>
  <si>
    <t>Q2.0</t>
  </si>
  <si>
    <t>Q2.1</t>
  </si>
  <si>
    <t>Q2.2</t>
  </si>
  <si>
    <t>Q2.3</t>
  </si>
  <si>
    <t>Q2.4</t>
  </si>
  <si>
    <t>Q2.5</t>
  </si>
  <si>
    <t>Q2.6</t>
  </si>
  <si>
    <t>Q2.7</t>
  </si>
  <si>
    <t>Q2.8</t>
  </si>
  <si>
    <t>Q2.9</t>
  </si>
  <si>
    <t>Q3.0</t>
  </si>
  <si>
    <t>Q3.1</t>
  </si>
  <si>
    <t>Q3.2</t>
  </si>
  <si>
    <t>Q3.3</t>
  </si>
  <si>
    <t>Q3.4</t>
  </si>
  <si>
    <t>Q3.5</t>
  </si>
  <si>
    <t>Q3.6</t>
  </si>
  <si>
    <t>Q3.7</t>
  </si>
  <si>
    <t>Q3.8</t>
  </si>
  <si>
    <t>Q3.9</t>
  </si>
  <si>
    <t>Q4.0</t>
  </si>
  <si>
    <t>Q4.1</t>
  </si>
  <si>
    <t>Q4.2</t>
  </si>
  <si>
    <t>Q4.3</t>
  </si>
  <si>
    <t>Q4.4</t>
  </si>
  <si>
    <t>Q4.5</t>
  </si>
  <si>
    <t>Q4.6</t>
  </si>
  <si>
    <t>Q4.7</t>
  </si>
  <si>
    <t>Q4.8</t>
  </si>
  <si>
    <t>Q4.9</t>
  </si>
  <si>
    <t>Q5.0</t>
  </si>
  <si>
    <t>Q5.1</t>
  </si>
  <si>
    <t>Q5.2</t>
  </si>
  <si>
    <t>Q5.3</t>
  </si>
  <si>
    <t>Q5.4</t>
  </si>
  <si>
    <t>Q5.5</t>
  </si>
  <si>
    <t>Q5.6</t>
  </si>
  <si>
    <t>Q5.7</t>
  </si>
  <si>
    <t>Q5.8</t>
  </si>
  <si>
    <t>Q5.9</t>
  </si>
  <si>
    <t>Q6.0</t>
  </si>
  <si>
    <t>Q6.1</t>
  </si>
  <si>
    <t>Q6.2</t>
  </si>
  <si>
    <t>Q6.3</t>
  </si>
  <si>
    <t>Q6.4</t>
  </si>
  <si>
    <t>Q6.5</t>
  </si>
  <si>
    <t>Q6.6</t>
  </si>
  <si>
    <t>Q6.7</t>
  </si>
  <si>
    <t>Q6.8</t>
  </si>
  <si>
    <t>Q6.9</t>
  </si>
  <si>
    <t>Q7.0</t>
  </si>
  <si>
    <t>Q7.1</t>
  </si>
  <si>
    <t>Q7.2</t>
  </si>
  <si>
    <t>Q7.3</t>
  </si>
  <si>
    <t>Q7.4</t>
  </si>
  <si>
    <t>Q7.5</t>
  </si>
  <si>
    <t>Q7.6</t>
  </si>
  <si>
    <t>Q7.7</t>
  </si>
  <si>
    <t>Q7.8</t>
  </si>
  <si>
    <t>Q7.9</t>
  </si>
  <si>
    <t>Q8.0</t>
  </si>
  <si>
    <t>Q8.1</t>
  </si>
  <si>
    <t>Q8.2</t>
  </si>
  <si>
    <t>Q8.3</t>
  </si>
  <si>
    <t>Q8.4</t>
  </si>
  <si>
    <t>Q8.5</t>
  </si>
  <si>
    <t>Q8.6</t>
  </si>
  <si>
    <t>Q8.7</t>
  </si>
  <si>
    <t>Q8.8</t>
  </si>
  <si>
    <t>Q8.9</t>
  </si>
  <si>
    <t>Q9.0</t>
  </si>
  <si>
    <t>Q9.1</t>
  </si>
  <si>
    <t>Q9.2</t>
  </si>
  <si>
    <t>Q9.3</t>
  </si>
  <si>
    <t>Q9.4</t>
  </si>
  <si>
    <t>Q9.5</t>
  </si>
  <si>
    <t>Q9.6</t>
  </si>
  <si>
    <t>Q9.7</t>
  </si>
  <si>
    <t>Q9.8</t>
  </si>
  <si>
    <t>Q9.9</t>
  </si>
  <si>
    <t>R0.0</t>
  </si>
  <si>
    <t>R0.1</t>
  </si>
  <si>
    <t>R0.2</t>
  </si>
  <si>
    <t>R0.3</t>
  </si>
  <si>
    <t>R0.4</t>
  </si>
  <si>
    <t>R0.5</t>
  </si>
  <si>
    <t>R0.6</t>
  </si>
  <si>
    <t>R0.7</t>
  </si>
  <si>
    <t>R0.8</t>
  </si>
  <si>
    <t>R0.9</t>
  </si>
  <si>
    <t>R1.0</t>
  </si>
  <si>
    <t>R1.1</t>
  </si>
  <si>
    <t>R1.2</t>
  </si>
  <si>
    <t>R1.3</t>
  </si>
  <si>
    <t>R1.4</t>
  </si>
  <si>
    <t>R1.5</t>
  </si>
  <si>
    <t>R1.6</t>
  </si>
  <si>
    <t>R1.7</t>
  </si>
  <si>
    <t>R1.8</t>
  </si>
  <si>
    <t>R1.9</t>
  </si>
  <si>
    <t>R2.0</t>
  </si>
  <si>
    <t>R2.1</t>
  </si>
  <si>
    <t>R2.2</t>
  </si>
  <si>
    <t>R2.3</t>
  </si>
  <si>
    <t>R2.4</t>
  </si>
  <si>
    <t>R2.5</t>
  </si>
  <si>
    <t>R2.6</t>
  </si>
  <si>
    <t>R2.7</t>
  </si>
  <si>
    <t>R2.8</t>
  </si>
  <si>
    <t>R2.9</t>
  </si>
  <si>
    <t>R3.0</t>
  </si>
  <si>
    <t>R3.1</t>
  </si>
  <si>
    <t>R3.2</t>
  </si>
  <si>
    <t>R3.3</t>
  </si>
  <si>
    <t>R3.4</t>
  </si>
  <si>
    <t>R3.5</t>
  </si>
  <si>
    <t>R3.6</t>
  </si>
  <si>
    <t>R3.7</t>
  </si>
  <si>
    <t>R3.8</t>
  </si>
  <si>
    <t>R3.9</t>
  </si>
  <si>
    <t>R4.0</t>
  </si>
  <si>
    <t>R4.1</t>
  </si>
  <si>
    <t>R4.2</t>
  </si>
  <si>
    <t>R4.3</t>
  </si>
  <si>
    <t>R4.4</t>
  </si>
  <si>
    <t>R4.5</t>
  </si>
  <si>
    <t>R4.6</t>
  </si>
  <si>
    <t>R4.7</t>
  </si>
  <si>
    <t>R4.8</t>
  </si>
  <si>
    <t>R4.9</t>
  </si>
  <si>
    <t>R5.0</t>
  </si>
  <si>
    <t>R5.1</t>
  </si>
  <si>
    <t>R5.2</t>
  </si>
  <si>
    <t>R5.3</t>
  </si>
  <si>
    <t>R5.4</t>
  </si>
  <si>
    <t>R5.5</t>
  </si>
  <si>
    <t>R5.6</t>
  </si>
  <si>
    <t>R5.7</t>
  </si>
  <si>
    <t>R5.8</t>
  </si>
  <si>
    <t>R5.9</t>
  </si>
  <si>
    <t>R6.0</t>
  </si>
  <si>
    <t>R6.1</t>
  </si>
  <si>
    <t>R6.2</t>
  </si>
  <si>
    <t>R6.3</t>
  </si>
  <si>
    <t>R6.4</t>
  </si>
  <si>
    <t>R6.5</t>
  </si>
  <si>
    <t>R6.6</t>
  </si>
  <si>
    <t>R6.7</t>
  </si>
  <si>
    <t>R6.8</t>
  </si>
  <si>
    <t>R6.9</t>
  </si>
  <si>
    <t>R7.0</t>
  </si>
  <si>
    <t>R7.1</t>
  </si>
  <si>
    <t>R7.2</t>
  </si>
  <si>
    <t>R7.3</t>
  </si>
  <si>
    <t>R7.4</t>
  </si>
  <si>
    <t>R7.5</t>
  </si>
  <si>
    <t>R7.6</t>
  </si>
  <si>
    <t>R7.7</t>
  </si>
  <si>
    <t>R7.8</t>
  </si>
  <si>
    <t>R7.9</t>
  </si>
  <si>
    <t>R8.0</t>
  </si>
  <si>
    <t>R8.1</t>
  </si>
  <si>
    <t>R8.2</t>
  </si>
  <si>
    <t>R8.3</t>
  </si>
  <si>
    <t>R8.4</t>
  </si>
  <si>
    <t>R8.5</t>
  </si>
  <si>
    <t>R8.6</t>
  </si>
  <si>
    <t>R8.7</t>
  </si>
  <si>
    <t>R8.8</t>
  </si>
  <si>
    <t>R8.9</t>
  </si>
  <si>
    <t>R9.0</t>
  </si>
  <si>
    <t>R9.1</t>
  </si>
  <si>
    <t>R9.2</t>
  </si>
  <si>
    <t>R9.3</t>
  </si>
  <si>
    <t>R9.4</t>
  </si>
  <si>
    <t>R9.5</t>
  </si>
  <si>
    <t>R9.6</t>
  </si>
  <si>
    <t>R9.7</t>
  </si>
  <si>
    <t>R9.8</t>
  </si>
  <si>
    <t>R9.9</t>
  </si>
  <si>
    <t>S0.0</t>
  </si>
  <si>
    <t>S0.1</t>
  </si>
  <si>
    <t>S0.2</t>
  </si>
  <si>
    <t>S0.3</t>
  </si>
  <si>
    <t>S0.4</t>
  </si>
  <si>
    <t>S0.5</t>
  </si>
  <si>
    <t>S0.6</t>
  </si>
  <si>
    <t>S0.7</t>
  </si>
  <si>
    <t>S0.8</t>
  </si>
  <si>
    <t>S0.9</t>
  </si>
  <si>
    <t>S1.0</t>
  </si>
  <si>
    <t>S1.1</t>
  </si>
  <si>
    <t>S1.2</t>
  </si>
  <si>
    <t>S1.3</t>
  </si>
  <si>
    <t>S1.4</t>
  </si>
  <si>
    <t>S1.5</t>
  </si>
  <si>
    <t>S1.6</t>
  </si>
  <si>
    <t>S1.7</t>
  </si>
  <si>
    <t>S1.8</t>
  </si>
  <si>
    <t>S1.9</t>
  </si>
  <si>
    <t>S2.0</t>
  </si>
  <si>
    <t>S2.1</t>
  </si>
  <si>
    <t>S2.2</t>
  </si>
  <si>
    <t>S2.3</t>
  </si>
  <si>
    <t>S2.4</t>
  </si>
  <si>
    <t>S2.5</t>
  </si>
  <si>
    <t>S2.6</t>
  </si>
  <si>
    <t>S2.7</t>
  </si>
  <si>
    <t>S2.8</t>
  </si>
  <si>
    <t>S2.9</t>
  </si>
  <si>
    <t>S3.0</t>
  </si>
  <si>
    <t>S3.1</t>
  </si>
  <si>
    <t>S3.2</t>
  </si>
  <si>
    <t>S3.3</t>
  </si>
  <si>
    <t>S3.4</t>
  </si>
  <si>
    <t>S3.5</t>
  </si>
  <si>
    <t>S3.6</t>
  </si>
  <si>
    <t>S3.7</t>
  </si>
  <si>
    <t>S3.8</t>
  </si>
  <si>
    <t>S3.9</t>
  </si>
  <si>
    <t>S4.0</t>
  </si>
  <si>
    <t>S4.1</t>
  </si>
  <si>
    <t>S4.2</t>
  </si>
  <si>
    <t>S4.3</t>
  </si>
  <si>
    <t>S4.4</t>
  </si>
  <si>
    <t>S4.5</t>
  </si>
  <si>
    <t>S4.6</t>
  </si>
  <si>
    <t>S4.7</t>
  </si>
  <si>
    <t>S4.8</t>
  </si>
  <si>
    <t>S4.9</t>
  </si>
  <si>
    <t>S5.0</t>
  </si>
  <si>
    <t>S5.1</t>
  </si>
  <si>
    <t>S5.2</t>
  </si>
  <si>
    <t>S5.3</t>
  </si>
  <si>
    <t>S5.4</t>
  </si>
  <si>
    <t>S5.5</t>
  </si>
  <si>
    <t>S5.6</t>
  </si>
  <si>
    <t>S5.7</t>
  </si>
  <si>
    <t>S5.8</t>
  </si>
  <si>
    <t>S5.9</t>
  </si>
  <si>
    <t>S6.0</t>
  </si>
  <si>
    <t>S6.1</t>
  </si>
  <si>
    <t>S6.2</t>
  </si>
  <si>
    <t>S6.3</t>
  </si>
  <si>
    <t>S6.4</t>
  </si>
  <si>
    <t>S6.5</t>
  </si>
  <si>
    <t>S6.6</t>
  </si>
  <si>
    <t>S6.7</t>
  </si>
  <si>
    <t>S6.8</t>
  </si>
  <si>
    <t>S6.9</t>
  </si>
  <si>
    <t>S7.0</t>
  </si>
  <si>
    <t>S7.1</t>
  </si>
  <si>
    <t>S7.2</t>
  </si>
  <si>
    <t>S7.3</t>
  </si>
  <si>
    <t>S7.4</t>
  </si>
  <si>
    <t>S7.5</t>
  </si>
  <si>
    <t>S7.6</t>
  </si>
  <si>
    <t>S7.7</t>
  </si>
  <si>
    <t>S7.8</t>
  </si>
  <si>
    <t>S7.9</t>
  </si>
  <si>
    <t>S8.0</t>
  </si>
  <si>
    <t>S8.1</t>
  </si>
  <si>
    <t>S8.2</t>
  </si>
  <si>
    <t>S8.3</t>
  </si>
  <si>
    <t>S8.4</t>
  </si>
  <si>
    <t>S8.5</t>
  </si>
  <si>
    <t>S8.6</t>
  </si>
  <si>
    <t>S8.7</t>
  </si>
  <si>
    <t>S8.8</t>
  </si>
  <si>
    <t>S8.9</t>
  </si>
  <si>
    <t>S9.0</t>
  </si>
  <si>
    <t>S9.1</t>
  </si>
  <si>
    <t>S9.2</t>
  </si>
  <si>
    <t>S9.3</t>
  </si>
  <si>
    <t>S9.4</t>
  </si>
  <si>
    <t>S9.5</t>
  </si>
  <si>
    <t>S9.6</t>
  </si>
  <si>
    <t>S9.7</t>
  </si>
  <si>
    <t>S9.8</t>
  </si>
  <si>
    <t>S9.9</t>
  </si>
  <si>
    <t>T0.0</t>
  </si>
  <si>
    <t>T0.1</t>
  </si>
  <si>
    <t>T0.2</t>
  </si>
  <si>
    <t>T0.3</t>
  </si>
  <si>
    <t>T0.4</t>
  </si>
  <si>
    <t>T0.5</t>
  </si>
  <si>
    <t>T0.6</t>
  </si>
  <si>
    <t>T0.7</t>
  </si>
  <si>
    <t>T0.8</t>
  </si>
  <si>
    <t>T0.9</t>
  </si>
  <si>
    <t>T1.0</t>
  </si>
  <si>
    <t>T1.1</t>
  </si>
  <si>
    <t>T1.2</t>
  </si>
  <si>
    <t>T1.3</t>
  </si>
  <si>
    <t>T1.4</t>
  </si>
  <si>
    <t>T1.5</t>
  </si>
  <si>
    <t>T1.6</t>
  </si>
  <si>
    <t>T1.7</t>
  </si>
  <si>
    <t>T1.8</t>
  </si>
  <si>
    <t>T1.9</t>
  </si>
  <si>
    <t>T2.0</t>
  </si>
  <si>
    <t>T2.1</t>
  </si>
  <si>
    <t>T2.2</t>
  </si>
  <si>
    <t>T2.3</t>
  </si>
  <si>
    <t>T2.4</t>
  </si>
  <si>
    <t>T2.5</t>
  </si>
  <si>
    <t>T2.6</t>
  </si>
  <si>
    <t>T2.7</t>
  </si>
  <si>
    <t>T2.8</t>
  </si>
  <si>
    <t>T2.9</t>
  </si>
  <si>
    <t>T3.0</t>
  </si>
  <si>
    <t>T3.1</t>
  </si>
  <si>
    <t>T3.2</t>
  </si>
  <si>
    <t>T3.3</t>
  </si>
  <si>
    <t>T3.4</t>
  </si>
  <si>
    <t>T3.5</t>
  </si>
  <si>
    <t>T3.6</t>
  </si>
  <si>
    <t>T3.7</t>
  </si>
  <si>
    <t>T3.8</t>
  </si>
  <si>
    <t>T3.9</t>
  </si>
  <si>
    <t>T4.0</t>
  </si>
  <si>
    <t>T4.1</t>
  </si>
  <si>
    <t>T4.2</t>
  </si>
  <si>
    <t>T4.3</t>
  </si>
  <si>
    <t>T4.4</t>
  </si>
  <si>
    <t>T4.5</t>
  </si>
  <si>
    <t>T4.6</t>
  </si>
  <si>
    <t>T4.7</t>
  </si>
  <si>
    <t>T4.8</t>
  </si>
  <si>
    <t>T4.9</t>
  </si>
  <si>
    <t>T5.0</t>
  </si>
  <si>
    <t>T5.1</t>
  </si>
  <si>
    <t>T5.2</t>
  </si>
  <si>
    <t>T5.3</t>
  </si>
  <si>
    <t>T5.4</t>
  </si>
  <si>
    <t>T5.5</t>
  </si>
  <si>
    <t>T5.6</t>
  </si>
  <si>
    <t>T5.7</t>
  </si>
  <si>
    <t>T5.8</t>
  </si>
  <si>
    <t>T5.9</t>
  </si>
  <si>
    <t>T6.0</t>
  </si>
  <si>
    <t>T6.1</t>
  </si>
  <si>
    <t>T6.2</t>
  </si>
  <si>
    <t>T6.3</t>
  </si>
  <si>
    <t>T6.4</t>
  </si>
  <si>
    <t>T6.5</t>
  </si>
  <si>
    <t>T6.6</t>
  </si>
  <si>
    <t>T6.7</t>
  </si>
  <si>
    <t>T6.8</t>
  </si>
  <si>
    <t>T6.9</t>
  </si>
  <si>
    <t>T7.0</t>
  </si>
  <si>
    <t>T7.1</t>
  </si>
  <si>
    <t>T7.2</t>
  </si>
  <si>
    <t>T7.3</t>
  </si>
  <si>
    <t>T7.4</t>
  </si>
  <si>
    <t>T7.5</t>
  </si>
  <si>
    <t>T7.6</t>
  </si>
  <si>
    <t>T7.7</t>
  </si>
  <si>
    <t>T7.8</t>
  </si>
  <si>
    <t>T7.9</t>
  </si>
  <si>
    <t>T8.0</t>
  </si>
  <si>
    <t>T8.1</t>
  </si>
  <si>
    <t>T8.2</t>
  </si>
  <si>
    <t>T8.3</t>
  </si>
  <si>
    <t>T8.4</t>
  </si>
  <si>
    <t>T8.5</t>
  </si>
  <si>
    <t>T8.6</t>
  </si>
  <si>
    <t>T8.7</t>
  </si>
  <si>
    <t>T8.8</t>
  </si>
  <si>
    <t>T8.9</t>
  </si>
  <si>
    <t>T9.0</t>
  </si>
  <si>
    <t>T9.1</t>
  </si>
  <si>
    <t>T9.2</t>
  </si>
  <si>
    <t>T9.3</t>
  </si>
  <si>
    <t>T9.4</t>
  </si>
  <si>
    <t>T9.5</t>
  </si>
  <si>
    <t>T9.6</t>
  </si>
  <si>
    <t>T9.7</t>
  </si>
  <si>
    <t>T9.8</t>
  </si>
  <si>
    <t>T9.9</t>
  </si>
  <si>
    <t>U0.0</t>
  </si>
  <si>
    <t>U0.1</t>
  </si>
  <si>
    <t>U0.2</t>
  </si>
  <si>
    <t>U0.3</t>
  </si>
  <si>
    <t>U0.4</t>
  </si>
  <si>
    <t>U0.5</t>
  </si>
  <si>
    <t>U0.6</t>
  </si>
  <si>
    <t>U0.7</t>
  </si>
  <si>
    <t>U0.8</t>
  </si>
  <si>
    <t>U0.9</t>
  </si>
  <si>
    <t>U1.0</t>
  </si>
  <si>
    <t>U1.1</t>
  </si>
  <si>
    <t>U1.2</t>
  </si>
  <si>
    <t>U1.3</t>
  </si>
  <si>
    <t>U1.4</t>
  </si>
  <si>
    <t>U1.5</t>
  </si>
  <si>
    <t>U1.6</t>
  </si>
  <si>
    <t>U1.7</t>
  </si>
  <si>
    <t>U1.8</t>
  </si>
  <si>
    <t>U1.9</t>
  </si>
  <si>
    <t>U2.0</t>
  </si>
  <si>
    <t>U2.1</t>
  </si>
  <si>
    <t>U2.2</t>
  </si>
  <si>
    <t>U2.3</t>
  </si>
  <si>
    <t>U2.4</t>
  </si>
  <si>
    <t>U2.5</t>
  </si>
  <si>
    <t>U2.6</t>
  </si>
  <si>
    <t>U2.7</t>
  </si>
  <si>
    <t>U2.8</t>
  </si>
  <si>
    <t>U2.9</t>
  </si>
  <si>
    <t>U3.0</t>
  </si>
  <si>
    <t>U3.1</t>
  </si>
  <si>
    <t>U3.2</t>
  </si>
  <si>
    <t>U3.3</t>
  </si>
  <si>
    <t>U3.4</t>
  </si>
  <si>
    <t>U3.5</t>
  </si>
  <si>
    <t>U3.6</t>
  </si>
  <si>
    <t>U3.7</t>
  </si>
  <si>
    <t>U3.8</t>
  </si>
  <si>
    <t>U3.9</t>
  </si>
  <si>
    <t>U4.0</t>
  </si>
  <si>
    <t>U4.1</t>
  </si>
  <si>
    <t>U4.2</t>
  </si>
  <si>
    <t>U4.3</t>
  </si>
  <si>
    <t>U4.4</t>
  </si>
  <si>
    <t>U4.5</t>
  </si>
  <si>
    <t>U4.6</t>
  </si>
  <si>
    <t>U4.7</t>
  </si>
  <si>
    <t>U4.8</t>
  </si>
  <si>
    <t>U4.9</t>
  </si>
  <si>
    <t>U5.0</t>
  </si>
  <si>
    <t>U5.1</t>
  </si>
  <si>
    <t>U5.2</t>
  </si>
  <si>
    <t>U5.3</t>
  </si>
  <si>
    <t>U5.4</t>
  </si>
  <si>
    <t>U5.5</t>
  </si>
  <si>
    <t>U5.6</t>
  </si>
  <si>
    <t>U5.7</t>
  </si>
  <si>
    <t>U5.8</t>
  </si>
  <si>
    <t>U5.9</t>
  </si>
  <si>
    <t>U6.0</t>
  </si>
  <si>
    <t>U6.1</t>
  </si>
  <si>
    <t>U6.2</t>
  </si>
  <si>
    <t>U6.3</t>
  </si>
  <si>
    <t>U6.4</t>
  </si>
  <si>
    <t>U6.5</t>
  </si>
  <si>
    <t>U6.6</t>
  </si>
  <si>
    <t>U6.7</t>
  </si>
  <si>
    <t>U6.8</t>
  </si>
  <si>
    <t>U6.9</t>
  </si>
  <si>
    <t>U7.0</t>
  </si>
  <si>
    <t>U7.1</t>
  </si>
  <si>
    <t>U7.2</t>
  </si>
  <si>
    <t>U7.3</t>
  </si>
  <si>
    <t>U7.4</t>
  </si>
  <si>
    <t>U7.5</t>
  </si>
  <si>
    <t>U7.6</t>
  </si>
  <si>
    <t>U7.7</t>
  </si>
  <si>
    <t>U7.8</t>
  </si>
  <si>
    <t>U7.9</t>
  </si>
  <si>
    <t>U8.0</t>
  </si>
  <si>
    <t>U8.1</t>
  </si>
  <si>
    <t>U8.2</t>
  </si>
  <si>
    <t>U8.3</t>
  </si>
  <si>
    <t>U8.4</t>
  </si>
  <si>
    <t>U8.5</t>
  </si>
  <si>
    <t>U8.6</t>
  </si>
  <si>
    <t>U8.7</t>
  </si>
  <si>
    <t>U8.8</t>
  </si>
  <si>
    <t>U8.9</t>
  </si>
  <si>
    <t>U9.0</t>
  </si>
  <si>
    <t>U9.1</t>
  </si>
  <si>
    <t>U9.2</t>
  </si>
  <si>
    <t>U9.3</t>
  </si>
  <si>
    <t>U9.4</t>
  </si>
  <si>
    <t>U9.5</t>
  </si>
  <si>
    <t>U9.6</t>
  </si>
  <si>
    <t>U9.7</t>
  </si>
  <si>
    <t>U9.8</t>
  </si>
  <si>
    <t>U9.9</t>
  </si>
  <si>
    <t>V0.0</t>
  </si>
  <si>
    <t>V0.1</t>
  </si>
  <si>
    <t>V0.2</t>
  </si>
  <si>
    <t>V0.3</t>
  </si>
  <si>
    <t>V0.4</t>
  </si>
  <si>
    <t>V0.5</t>
  </si>
  <si>
    <t>V0.6</t>
  </si>
  <si>
    <t>V0.7</t>
  </si>
  <si>
    <t>V0.8</t>
  </si>
  <si>
    <t>V0.9</t>
  </si>
  <si>
    <t>V1.0</t>
  </si>
  <si>
    <t>V1.1</t>
  </si>
  <si>
    <t>V1.2</t>
  </si>
  <si>
    <t>V1.3</t>
  </si>
  <si>
    <t>V1.4</t>
  </si>
  <si>
    <t>V1.5</t>
  </si>
  <si>
    <t>V1.6</t>
  </si>
  <si>
    <t>V1.7</t>
  </si>
  <si>
    <t>V1.8</t>
  </si>
  <si>
    <t>V1.9</t>
  </si>
  <si>
    <t>V2.0</t>
  </si>
  <si>
    <t>V2.1</t>
  </si>
  <si>
    <t>V2.2</t>
  </si>
  <si>
    <t>V2.3</t>
  </si>
  <si>
    <t>V2.4</t>
  </si>
  <si>
    <t>V2.5</t>
  </si>
  <si>
    <t>V2.6</t>
  </si>
  <si>
    <t>V2.7</t>
  </si>
  <si>
    <t>V2.8</t>
  </si>
  <si>
    <t>V2.9</t>
  </si>
  <si>
    <t>V3.0</t>
  </si>
  <si>
    <t>V3.1</t>
  </si>
  <si>
    <t>V3.2</t>
  </si>
  <si>
    <t>V3.3</t>
  </si>
  <si>
    <t>V3.4</t>
  </si>
  <si>
    <t>V3.5</t>
  </si>
  <si>
    <t>V3.6</t>
  </si>
  <si>
    <t>V3.7</t>
  </si>
  <si>
    <t>V3.8</t>
  </si>
  <si>
    <t>V3.9</t>
  </si>
  <si>
    <t>V4.0</t>
  </si>
  <si>
    <t>V4.1</t>
  </si>
  <si>
    <t>V4.2</t>
  </si>
  <si>
    <t>V4.3</t>
  </si>
  <si>
    <t>V4.4</t>
  </si>
  <si>
    <t>V4.5</t>
  </si>
  <si>
    <t>V4.6</t>
  </si>
  <si>
    <t>V4.7</t>
  </si>
  <si>
    <t>V4.8</t>
  </si>
  <si>
    <t>V4.9</t>
  </si>
  <si>
    <t>V5.0</t>
  </si>
  <si>
    <t>V5.1</t>
  </si>
  <si>
    <t>V5.2</t>
  </si>
  <si>
    <t>V5.3</t>
  </si>
  <si>
    <t>V5.4</t>
  </si>
  <si>
    <t>V5.5</t>
  </si>
  <si>
    <t>V5.6</t>
  </si>
  <si>
    <t>V5.7</t>
  </si>
  <si>
    <t>V5.8</t>
  </si>
  <si>
    <t>V5.9</t>
  </si>
  <si>
    <t>V6.0</t>
  </si>
  <si>
    <t>V6.1</t>
  </si>
  <si>
    <t>V6.2</t>
  </si>
  <si>
    <t>V6.3</t>
  </si>
  <si>
    <t>V6.4</t>
  </si>
  <si>
    <t>V6.5</t>
  </si>
  <si>
    <t>V6.6</t>
  </si>
  <si>
    <t>V6.7</t>
  </si>
  <si>
    <t>V6.8</t>
  </si>
  <si>
    <t>V6.9</t>
  </si>
  <si>
    <t>V7.0</t>
  </si>
  <si>
    <t>V7.1</t>
  </si>
  <si>
    <t>V7.2</t>
  </si>
  <si>
    <t>V7.3</t>
  </si>
  <si>
    <t>V7.4</t>
  </si>
  <si>
    <t>V7.5</t>
  </si>
  <si>
    <t>V7.6</t>
  </si>
  <si>
    <t>V7.7</t>
  </si>
  <si>
    <t>V7.8</t>
  </si>
  <si>
    <t>V7.9</t>
  </si>
  <si>
    <t>V8.0</t>
  </si>
  <si>
    <t>V8.1</t>
  </si>
  <si>
    <t>V8.2</t>
  </si>
  <si>
    <t>V8.3</t>
  </si>
  <si>
    <t>V8.4</t>
  </si>
  <si>
    <t>V8.5</t>
  </si>
  <si>
    <t>V8.6</t>
  </si>
  <si>
    <t>V8.7</t>
  </si>
  <si>
    <t>V8.8</t>
  </si>
  <si>
    <t>V8.9</t>
  </si>
  <si>
    <t>V9.0</t>
  </si>
  <si>
    <t>V9.1</t>
  </si>
  <si>
    <t>V9.2</t>
  </si>
  <si>
    <t>V9.3</t>
  </si>
  <si>
    <t>V9.4</t>
  </si>
  <si>
    <t>V9.5</t>
  </si>
  <si>
    <t>V9.6</t>
  </si>
  <si>
    <t>V9.7</t>
  </si>
  <si>
    <t>V9.8</t>
  </si>
  <si>
    <t>V9.9</t>
  </si>
  <si>
    <t>W0.0</t>
  </si>
  <si>
    <t>W0.1</t>
  </si>
  <si>
    <t>W0.2</t>
  </si>
  <si>
    <t>W0.3</t>
  </si>
  <si>
    <t>W0.4</t>
  </si>
  <si>
    <t>W0.5</t>
  </si>
  <si>
    <t>W0.6</t>
  </si>
  <si>
    <t>W0.7</t>
  </si>
  <si>
    <t>W0.8</t>
  </si>
  <si>
    <t>W0.9</t>
  </si>
  <si>
    <t>W1.0</t>
  </si>
  <si>
    <t>W1.1</t>
  </si>
  <si>
    <t>W1.2</t>
  </si>
  <si>
    <t>W1.3</t>
  </si>
  <si>
    <t>W1.4</t>
  </si>
  <si>
    <t>W1.5</t>
  </si>
  <si>
    <t>W1.6</t>
  </si>
  <si>
    <t>W1.7</t>
  </si>
  <si>
    <t>W1.8</t>
  </si>
  <si>
    <t>W1.9</t>
  </si>
  <si>
    <t>W2.0</t>
  </si>
  <si>
    <t>W2.1</t>
  </si>
  <si>
    <t>W2.2</t>
  </si>
  <si>
    <t>W2.3</t>
  </si>
  <si>
    <t>W2.4</t>
  </si>
  <si>
    <t>W2.5</t>
  </si>
  <si>
    <t>W2.6</t>
  </si>
  <si>
    <t>W2.7</t>
  </si>
  <si>
    <t>W2.8</t>
  </si>
  <si>
    <t>W2.9</t>
  </si>
  <si>
    <t>W3.0</t>
  </si>
  <si>
    <t>W3.1</t>
  </si>
  <si>
    <t>W3.2</t>
  </si>
  <si>
    <t>W3.3</t>
  </si>
  <si>
    <t>W3.4</t>
  </si>
  <si>
    <t>W3.5</t>
  </si>
  <si>
    <t>W3.6</t>
  </si>
  <si>
    <t>W3.7</t>
  </si>
  <si>
    <t>W3.8</t>
  </si>
  <si>
    <t>W3.9</t>
  </si>
  <si>
    <t>W4.0</t>
  </si>
  <si>
    <t>W4.1</t>
  </si>
  <si>
    <t>W4.2</t>
  </si>
  <si>
    <t>W4.3</t>
  </si>
  <si>
    <t>W4.4</t>
  </si>
  <si>
    <t>W4.5</t>
  </si>
  <si>
    <t>W4.6</t>
  </si>
  <si>
    <t>W4.7</t>
  </si>
  <si>
    <t>W4.8</t>
  </si>
  <si>
    <t>W4.9</t>
  </si>
  <si>
    <t>W5.0</t>
  </si>
  <si>
    <t>W5.1</t>
  </si>
  <si>
    <t>W5.2</t>
  </si>
  <si>
    <t>W5.3</t>
  </si>
  <si>
    <t>W5.4</t>
  </si>
  <si>
    <t>W5.5</t>
  </si>
  <si>
    <t>W5.6</t>
  </si>
  <si>
    <t>W5.7</t>
  </si>
  <si>
    <t>W5.8</t>
  </si>
  <si>
    <t>W5.9</t>
  </si>
  <si>
    <t>W6.0</t>
  </si>
  <si>
    <t>W6.1</t>
  </si>
  <si>
    <t>W6.2</t>
  </si>
  <si>
    <t>W6.3</t>
  </si>
  <si>
    <t>W6.4</t>
  </si>
  <si>
    <t>W6.5</t>
  </si>
  <si>
    <t>W6.6</t>
  </si>
  <si>
    <t>W6.7</t>
  </si>
  <si>
    <t>W6.8</t>
  </si>
  <si>
    <t>W6.9</t>
  </si>
  <si>
    <t>W7.0</t>
  </si>
  <si>
    <t>W7.1</t>
  </si>
  <si>
    <t>W7.2</t>
  </si>
  <si>
    <t>W7.3</t>
  </si>
  <si>
    <t>W7.4</t>
  </si>
  <si>
    <t>W7.5</t>
  </si>
  <si>
    <t>W7.6</t>
  </si>
  <si>
    <t>W7.7</t>
  </si>
  <si>
    <t>W7.8</t>
  </si>
  <si>
    <t>W7.9</t>
  </si>
  <si>
    <t>W8.0</t>
  </si>
  <si>
    <t>W8.1</t>
  </si>
  <si>
    <t>W8.2</t>
  </si>
  <si>
    <t>W8.3</t>
  </si>
  <si>
    <t>W8.4</t>
  </si>
  <si>
    <t>W8.5</t>
  </si>
  <si>
    <t>W8.6</t>
  </si>
  <si>
    <t>W8.7</t>
  </si>
  <si>
    <t>W8.8</t>
  </si>
  <si>
    <t>W8.9</t>
  </si>
  <si>
    <t>W9.0</t>
  </si>
  <si>
    <t>W9.1</t>
  </si>
  <si>
    <t>W9.2</t>
  </si>
  <si>
    <t>W9.3</t>
  </si>
  <si>
    <t>W9.4</t>
  </si>
  <si>
    <t>W9.5</t>
  </si>
  <si>
    <t>W9.6</t>
  </si>
  <si>
    <t>W9.7</t>
  </si>
  <si>
    <t>W9.8</t>
  </si>
  <si>
    <t>W9.9</t>
  </si>
  <si>
    <t>X0.0</t>
  </si>
  <si>
    <t>X0.1</t>
  </si>
  <si>
    <t>X0.2</t>
  </si>
  <si>
    <t>X0.3</t>
  </si>
  <si>
    <t>X0.4</t>
  </si>
  <si>
    <t>X0.5</t>
  </si>
  <si>
    <t>X0.6</t>
  </si>
  <si>
    <t>X0.7</t>
  </si>
  <si>
    <t>X0.8</t>
  </si>
  <si>
    <t>X0.9</t>
  </si>
  <si>
    <t>X1.0</t>
  </si>
  <si>
    <t>X1.1</t>
  </si>
  <si>
    <t>X1.2</t>
  </si>
  <si>
    <t>X1.3</t>
  </si>
  <si>
    <t>X1.4</t>
  </si>
  <si>
    <t>X1.5</t>
  </si>
  <si>
    <t>X1.6</t>
  </si>
  <si>
    <t>X1.7</t>
  </si>
  <si>
    <t>X1.8</t>
  </si>
  <si>
    <t>X1.9</t>
  </si>
  <si>
    <t>X2.0</t>
  </si>
  <si>
    <t>X2.1</t>
  </si>
  <si>
    <t>X2.2</t>
  </si>
  <si>
    <t>X2.3</t>
  </si>
  <si>
    <t>X2.4</t>
  </si>
  <si>
    <t>X2.5</t>
  </si>
  <si>
    <t>X2.6</t>
  </si>
  <si>
    <t>X2.7</t>
  </si>
  <si>
    <t>X2.8</t>
  </si>
  <si>
    <t>X2.9</t>
  </si>
  <si>
    <t>X3.0</t>
  </si>
  <si>
    <t>X3.1</t>
  </si>
  <si>
    <t>X3.2</t>
  </si>
  <si>
    <t>X3.3</t>
  </si>
  <si>
    <t>X3.4</t>
  </si>
  <si>
    <t>X3.5</t>
  </si>
  <si>
    <t>X3.6</t>
  </si>
  <si>
    <t>X3.7</t>
  </si>
  <si>
    <t>X3.8</t>
  </si>
  <si>
    <t>X3.9</t>
  </si>
  <si>
    <t>X4.0</t>
  </si>
  <si>
    <t>X4.1</t>
  </si>
  <si>
    <t>X4.2</t>
  </si>
  <si>
    <t>X4.3</t>
  </si>
  <si>
    <t>X4.4</t>
  </si>
  <si>
    <t>X4.5</t>
  </si>
  <si>
    <t>X4.6</t>
  </si>
  <si>
    <t>X4.7</t>
  </si>
  <si>
    <t>X4.8</t>
  </si>
  <si>
    <t>X4.9</t>
  </si>
  <si>
    <t>X5.0</t>
  </si>
  <si>
    <t>X5.1</t>
  </si>
  <si>
    <t>X5.2</t>
  </si>
  <si>
    <t>X5.3</t>
  </si>
  <si>
    <t>X5.4</t>
  </si>
  <si>
    <t>X5.5</t>
  </si>
  <si>
    <t>X5.6</t>
  </si>
  <si>
    <t>X5.7</t>
  </si>
  <si>
    <t>X5.8</t>
  </si>
  <si>
    <t>X5.9</t>
  </si>
  <si>
    <t>X6.0</t>
  </si>
  <si>
    <t>X6.1</t>
  </si>
  <si>
    <t>X6.2</t>
  </si>
  <si>
    <t>X6.3</t>
  </si>
  <si>
    <t>X6.4</t>
  </si>
  <si>
    <t>X6.5</t>
  </si>
  <si>
    <t>X6.6</t>
  </si>
  <si>
    <t>X6.7</t>
  </si>
  <si>
    <t>X6.8</t>
  </si>
  <si>
    <t>X6.9</t>
  </si>
  <si>
    <t>X7.0</t>
  </si>
  <si>
    <t>X7.1</t>
  </si>
  <si>
    <t>X7.2</t>
  </si>
  <si>
    <t>X7.3</t>
  </si>
  <si>
    <t>X7.4</t>
  </si>
  <si>
    <t>X7.5</t>
  </si>
  <si>
    <t>X7.6</t>
  </si>
  <si>
    <t>X7.7</t>
  </si>
  <si>
    <t>X7.8</t>
  </si>
  <si>
    <t>X7.9</t>
  </si>
  <si>
    <t>X8.0</t>
  </si>
  <si>
    <t>X8.1</t>
  </si>
  <si>
    <t>X8.2</t>
  </si>
  <si>
    <t>X8.3</t>
  </si>
  <si>
    <t>X8.4</t>
  </si>
  <si>
    <t>X8.5</t>
  </si>
  <si>
    <t>X8.6</t>
  </si>
  <si>
    <t>X8.7</t>
  </si>
  <si>
    <t>X8.8</t>
  </si>
  <si>
    <t>X8.9</t>
  </si>
  <si>
    <t>X9.0</t>
  </si>
  <si>
    <t>X9.1</t>
  </si>
  <si>
    <t>X9.2</t>
  </si>
  <si>
    <t>X9.3</t>
  </si>
  <si>
    <t>X9.4</t>
  </si>
  <si>
    <t>X9.5</t>
  </si>
  <si>
    <t>X9.6</t>
  </si>
  <si>
    <t>X9.7</t>
  </si>
  <si>
    <t>X9.8</t>
  </si>
  <si>
    <t>X9.9</t>
  </si>
  <si>
    <t>Y0.0</t>
  </si>
  <si>
    <t>Y0.1</t>
  </si>
  <si>
    <t>Y0.2</t>
  </si>
  <si>
    <t>Y0.3</t>
  </si>
  <si>
    <t>Y0.4</t>
  </si>
  <si>
    <t>Y0.5</t>
  </si>
  <si>
    <t>Y0.6</t>
  </si>
  <si>
    <t>Y0.7</t>
  </si>
  <si>
    <t>Y0.8</t>
  </si>
  <si>
    <t>Y0.9</t>
  </si>
  <si>
    <t>Y1.0</t>
  </si>
  <si>
    <t>Y1.1</t>
  </si>
  <si>
    <t>Y1.2</t>
  </si>
  <si>
    <t>Y1.3</t>
  </si>
  <si>
    <t>Y1.4</t>
  </si>
  <si>
    <t>Y1.5</t>
  </si>
  <si>
    <t>Y1.6</t>
  </si>
  <si>
    <t>Y1.7</t>
  </si>
  <si>
    <t>Y1.8</t>
  </si>
  <si>
    <t>Y1.9</t>
  </si>
  <si>
    <t>Y2.0</t>
  </si>
  <si>
    <t>Y2.1</t>
  </si>
  <si>
    <t>Y2.2</t>
  </si>
  <si>
    <t>Y2.3</t>
  </si>
  <si>
    <t>Y2.4</t>
  </si>
  <si>
    <t>Y2.5</t>
  </si>
  <si>
    <t>Y2.6</t>
  </si>
  <si>
    <t>Y2.7</t>
  </si>
  <si>
    <t>Y2.8</t>
  </si>
  <si>
    <t>Y2.9</t>
  </si>
  <si>
    <t>Y3.0</t>
  </si>
  <si>
    <t>Y3.1</t>
  </si>
  <si>
    <t>Y3.2</t>
  </si>
  <si>
    <t>Y3.3</t>
  </si>
  <si>
    <t>Y3.4</t>
  </si>
  <si>
    <t>Y3.5</t>
  </si>
  <si>
    <t>Y3.6</t>
  </si>
  <si>
    <t>Y3.7</t>
  </si>
  <si>
    <t>Y3.8</t>
  </si>
  <si>
    <t>Y3.9</t>
  </si>
  <si>
    <t>Y4.0</t>
  </si>
  <si>
    <t>Y4.1</t>
  </si>
  <si>
    <t>Y4.2</t>
  </si>
  <si>
    <t>Y4.3</t>
  </si>
  <si>
    <t>Y4.4</t>
  </si>
  <si>
    <t>Y4.5</t>
  </si>
  <si>
    <t>Y4.6</t>
  </si>
  <si>
    <t>Y4.7</t>
  </si>
  <si>
    <t>Y4.8</t>
  </si>
  <si>
    <t>Y4.9</t>
  </si>
  <si>
    <t>Y5.0</t>
  </si>
  <si>
    <t>Y5.1</t>
  </si>
  <si>
    <t>Y5.2</t>
  </si>
  <si>
    <t>Y5.3</t>
  </si>
  <si>
    <t>Y5.4</t>
  </si>
  <si>
    <t>Y5.5</t>
  </si>
  <si>
    <t>Y5.6</t>
  </si>
  <si>
    <t>Y5.7</t>
  </si>
  <si>
    <t>Y5.8</t>
  </si>
  <si>
    <t>Y5.9</t>
  </si>
  <si>
    <t>Y6.0</t>
  </si>
  <si>
    <t>Y6.1</t>
  </si>
  <si>
    <t>Y6.2</t>
  </si>
  <si>
    <t>Y6.3</t>
  </si>
  <si>
    <t>Y6.4</t>
  </si>
  <si>
    <t>Y6.5</t>
  </si>
  <si>
    <t>Y6.6</t>
  </si>
  <si>
    <t>Y6.7</t>
  </si>
  <si>
    <t>Y6.8</t>
  </si>
  <si>
    <t>Y6.9</t>
  </si>
  <si>
    <t>Y7.0</t>
  </si>
  <si>
    <t>Y7.1</t>
  </si>
  <si>
    <t>Y7.2</t>
  </si>
  <si>
    <t>Y7.3</t>
  </si>
  <si>
    <t>Y7.4</t>
  </si>
  <si>
    <t>Y7.5</t>
  </si>
  <si>
    <t>Y7.6</t>
  </si>
  <si>
    <t>Y7.7</t>
  </si>
  <si>
    <t>Y7.8</t>
  </si>
  <si>
    <t>Y7.9</t>
  </si>
  <si>
    <t>Y8.0</t>
  </si>
  <si>
    <t>Y8.1</t>
  </si>
  <si>
    <t>Y8.2</t>
  </si>
  <si>
    <t>Y8.3</t>
  </si>
  <si>
    <t>Y8.4</t>
  </si>
  <si>
    <t>Y8.5</t>
  </si>
  <si>
    <t>Y8.6</t>
  </si>
  <si>
    <t>Y8.7</t>
  </si>
  <si>
    <t>Y8.8</t>
  </si>
  <si>
    <t>Y8.9</t>
  </si>
  <si>
    <t>Y9.0</t>
  </si>
  <si>
    <t>Y9.1</t>
  </si>
  <si>
    <t>Y9.2</t>
  </si>
  <si>
    <t>Y9.3</t>
  </si>
  <si>
    <t>Y9.4</t>
  </si>
  <si>
    <t>Y9.5</t>
  </si>
  <si>
    <t>Y9.6</t>
  </si>
  <si>
    <t>Y9.7</t>
  </si>
  <si>
    <t>Y9.8</t>
  </si>
  <si>
    <t>Y9.9</t>
  </si>
  <si>
    <t>Z0.0</t>
  </si>
  <si>
    <t>Z0.1</t>
  </si>
  <si>
    <t>Z0.2</t>
  </si>
  <si>
    <t>Z0.3</t>
  </si>
  <si>
    <t>Z0.4</t>
  </si>
  <si>
    <t>Z0.5</t>
  </si>
  <si>
    <t>Z0.6</t>
  </si>
  <si>
    <t>Z0.7</t>
  </si>
  <si>
    <t>Z0.8</t>
  </si>
  <si>
    <t>Z0.9</t>
  </si>
  <si>
    <t>Z1.0</t>
  </si>
  <si>
    <t>Z1.1</t>
  </si>
  <si>
    <t>Z1.2</t>
  </si>
  <si>
    <t>Z1.3</t>
  </si>
  <si>
    <t>Z1.4</t>
  </si>
  <si>
    <t>Z1.5</t>
  </si>
  <si>
    <t>Z1.6</t>
  </si>
  <si>
    <t>Z1.7</t>
  </si>
  <si>
    <t>Z1.8</t>
  </si>
  <si>
    <t>Z1.9</t>
  </si>
  <si>
    <t>Z2.0</t>
  </si>
  <si>
    <t>Z2.1</t>
  </si>
  <si>
    <t>Z2.2</t>
  </si>
  <si>
    <t>Z2.3</t>
  </si>
  <si>
    <t>Z2.4</t>
  </si>
  <si>
    <t>Z2.5</t>
  </si>
  <si>
    <t>Z2.6</t>
  </si>
  <si>
    <t>Z2.7</t>
  </si>
  <si>
    <t>Z2.8</t>
  </si>
  <si>
    <t>Z2.9</t>
  </si>
  <si>
    <t>Z3.0</t>
  </si>
  <si>
    <t>Z3.1</t>
  </si>
  <si>
    <t>Z3.2</t>
  </si>
  <si>
    <t>Z3.3</t>
  </si>
  <si>
    <t>Z3.4</t>
  </si>
  <si>
    <t>Z3.5</t>
  </si>
  <si>
    <t>Z3.6</t>
  </si>
  <si>
    <t>Z3.7</t>
  </si>
  <si>
    <t>Z3.8</t>
  </si>
  <si>
    <t>Z3.9</t>
  </si>
  <si>
    <t>Z4.0</t>
  </si>
  <si>
    <t>Z4.1</t>
  </si>
  <si>
    <t>Z4.2</t>
  </si>
  <si>
    <t>Z4.3</t>
  </si>
  <si>
    <t>Z4.4</t>
  </si>
  <si>
    <t>Z4.5</t>
  </si>
  <si>
    <t>Z4.6</t>
  </si>
  <si>
    <t>Z4.7</t>
  </si>
  <si>
    <t>Z4.8</t>
  </si>
  <si>
    <t>Z4.9</t>
  </si>
  <si>
    <t>Z5.0</t>
  </si>
  <si>
    <t>Z5.1</t>
  </si>
  <si>
    <t>Z5.2</t>
  </si>
  <si>
    <t>Z5.3</t>
  </si>
  <si>
    <t>Z5.4</t>
  </si>
  <si>
    <t>Z5.5</t>
  </si>
  <si>
    <t>Z5.6</t>
  </si>
  <si>
    <t>Z5.7</t>
  </si>
  <si>
    <t>Z5.8</t>
  </si>
  <si>
    <t>Z5.9</t>
  </si>
  <si>
    <t>Z6.0</t>
  </si>
  <si>
    <t>Z6.1</t>
  </si>
  <si>
    <t>Z6.2</t>
  </si>
  <si>
    <t>Z6.3</t>
  </si>
  <si>
    <t>Z6.4</t>
  </si>
  <si>
    <t>Z6.5</t>
  </si>
  <si>
    <t>Z6.6</t>
  </si>
  <si>
    <t>Z6.7</t>
  </si>
  <si>
    <t>Z6.8</t>
  </si>
  <si>
    <t>Z6.9</t>
  </si>
  <si>
    <t>Z7.0</t>
  </si>
  <si>
    <t>Z7.1</t>
  </si>
  <si>
    <t>Z7.2</t>
  </si>
  <si>
    <t>Z7.3</t>
  </si>
  <si>
    <t>Z7.4</t>
  </si>
  <si>
    <t>Z7.5</t>
  </si>
  <si>
    <t>Z7.6</t>
  </si>
  <si>
    <t>Z7.7</t>
  </si>
  <si>
    <t>Z7.8</t>
  </si>
  <si>
    <t>Z7.9</t>
  </si>
  <si>
    <t>Z8.0</t>
  </si>
  <si>
    <t>Z8.1</t>
  </si>
  <si>
    <t>Z8.2</t>
  </si>
  <si>
    <t>Z8.3</t>
  </si>
  <si>
    <t>Z8.4</t>
  </si>
  <si>
    <t>Z8.5</t>
  </si>
  <si>
    <t>Z8.6</t>
  </si>
  <si>
    <t>Z8.7</t>
  </si>
  <si>
    <t>Z8.8</t>
  </si>
  <si>
    <t>Z8.9</t>
  </si>
  <si>
    <t>Z9.0</t>
  </si>
  <si>
    <t>Z9.1</t>
  </si>
  <si>
    <t>Z9.2</t>
  </si>
  <si>
    <t>Z9.3</t>
  </si>
  <si>
    <t>Z9.4</t>
  </si>
  <si>
    <t>Z9.5</t>
  </si>
  <si>
    <t>Z9.6</t>
  </si>
  <si>
    <t>Z9.7</t>
  </si>
  <si>
    <t>Z9.8</t>
  </si>
  <si>
    <t>Z9.9</t>
  </si>
  <si>
    <t>Club Description</t>
  </si>
  <si>
    <t>Torque @ 14" fulcrum (oz-in)</t>
  </si>
  <si>
    <t>SW (D0.0 @ 213.5)</t>
  </si>
  <si>
    <t>SW (D0.0 @ 213.25)</t>
  </si>
  <si>
    <t>INPUT</t>
  </si>
  <si>
    <t>CALCULATED</t>
  </si>
  <si>
    <t>Formula in 'swingweight worksheet' for 213.5 baseline:  INDEX('swingweight table'!$B$2:$B$2601,MATCH(MROUND(E3,0.175)+0.0001,'swingweight table'!$A$2:$A$2601,1))</t>
  </si>
  <si>
    <t>Formula in 'swingweight worksheet' for 213.25 baseline:  INDEX('swingweight table'!$E$2:$E$2601,MATCH(IF(E3&lt;((MROUND(E3,0.175)+0.1)+(MROUND(E3,0.175)-0.075))/2,MROUND(E3,0.175)-0.0749,MROUND(E3,0.175)+0.1001),'swingweight table'!$D$2:$D$2601,1))</t>
  </si>
  <si>
    <t>Weight (kg)</t>
  </si>
  <si>
    <t>Balance Point (cm)</t>
  </si>
  <si>
    <t>Overall Length (cm)</t>
  </si>
  <si>
    <t>Overall Length (inch)</t>
  </si>
  <si>
    <r>
      <t>MOI (simple overall BP point mass, kg-cm</t>
    </r>
    <r>
      <rPr>
        <b/>
        <vertAlign val="superscript"/>
        <sz val="7"/>
        <color rgb="FF002060"/>
        <rFont val="Calibri"/>
        <family val="2"/>
        <scheme val="minor"/>
      </rPr>
      <t>2</t>
    </r>
    <r>
      <rPr>
        <b/>
        <sz val="7"/>
        <color rgb="FF002060"/>
        <rFont val="Calibri"/>
        <family val="2"/>
        <scheme val="minor"/>
      </rPr>
      <t>)</t>
    </r>
  </si>
  <si>
    <r>
      <t>MOI for shaft only (kg-cm</t>
    </r>
    <r>
      <rPr>
        <b/>
        <vertAlign val="superscript"/>
        <sz val="7"/>
        <color rgb="FF002060"/>
        <rFont val="Calibri"/>
        <family val="2"/>
        <scheme val="minor"/>
      </rPr>
      <t>2</t>
    </r>
    <r>
      <rPr>
        <b/>
        <sz val="7"/>
        <color rgb="FF002060"/>
        <rFont val="Calibri"/>
        <family val="2"/>
        <scheme val="minor"/>
      </rPr>
      <t xml:space="preserve"> Monte D. style)</t>
    </r>
  </si>
  <si>
    <t>mm:</t>
  </si>
  <si>
    <t>inch:</t>
  </si>
  <si>
    <t>CONVERT (enter mm)</t>
  </si>
  <si>
    <t>Grip Down Difference in SW Points</t>
  </si>
  <si>
    <t>Torque @ butt end (oz-in)</t>
  </si>
  <si>
    <t>Torque @ 14" fulcrum + grip down (oz-in)</t>
  </si>
  <si>
    <r>
      <rPr>
        <b/>
        <sz val="11"/>
        <color theme="1"/>
        <rFont val="Calibri"/>
        <family val="2"/>
        <scheme val="minor"/>
      </rPr>
      <t>Balance Point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(inch, from butt)</t>
    </r>
  </si>
  <si>
    <t>Lead Tape Position Calculator</t>
  </si>
  <si>
    <t>Matches a preferred club's overall weight and swingweight/torque by locating lead tape on another club's shaft</t>
  </si>
  <si>
    <r>
      <t xml:space="preserve">INPUT </t>
    </r>
    <r>
      <rPr>
        <b/>
        <sz val="11"/>
        <color rgb="FF00B050"/>
        <rFont val="Calibri"/>
        <family val="2"/>
        <scheme val="minor"/>
      </rPr>
      <t>(enter green values)</t>
    </r>
  </si>
  <si>
    <r>
      <t>INPUT (</t>
    </r>
    <r>
      <rPr>
        <b/>
        <sz val="11"/>
        <color rgb="FF00B050"/>
        <rFont val="Calibri"/>
        <family val="2"/>
        <scheme val="minor"/>
      </rPr>
      <t>enter green values)</t>
    </r>
  </si>
  <si>
    <t>Preferred Club:</t>
  </si>
  <si>
    <t>ex. XTD head 1, Matrix 70M4 X shaft, DTX grip</t>
  </si>
  <si>
    <t>Club to modify:</t>
  </si>
  <si>
    <t>ex. XTD head 2, Aldila RIP NL TX shaft, DTX grip</t>
  </si>
  <si>
    <t>Mass (g)</t>
  </si>
  <si>
    <t>Mass (g) without tape</t>
  </si>
  <si>
    <r>
      <t>Balance point, CG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, from grip end (in) "d"</t>
    </r>
  </si>
  <si>
    <r>
      <t>Balance point, CG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, from grip end (in) "d", w/o tape</t>
    </r>
  </si>
  <si>
    <t>Swingweight</t>
  </si>
  <si>
    <t>Swingweight w/o tape</t>
  </si>
  <si>
    <t>Mass (kg)</t>
  </si>
  <si>
    <t>Balance point (meter)</t>
  </si>
  <si>
    <r>
      <t>g (m/s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</si>
  <si>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Torque @ grip end, T = F*d (N*m)</t>
  </si>
  <si>
    <t>Torque w/o tape @ grip end = F*d (N*m)</t>
  </si>
  <si>
    <t>Club weight difference (kg)</t>
  </si>
  <si>
    <r>
      <t>Torque to match w/ tape, T = F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*d + F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*x</t>
    </r>
  </si>
  <si>
    <r>
      <t>x = T - (F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*d)/F</t>
    </r>
    <r>
      <rPr>
        <vertAlign val="subscript"/>
        <sz val="11"/>
        <color theme="1"/>
        <rFont val="Calibri"/>
        <family val="2"/>
        <scheme val="minor"/>
      </rPr>
      <t xml:space="preserve">t    </t>
    </r>
    <r>
      <rPr>
        <sz val="11"/>
        <color theme="1"/>
        <rFont val="Calibri"/>
        <family val="2"/>
        <scheme val="minor"/>
      </rPr>
      <t>(m)</t>
    </r>
  </si>
  <si>
    <t>Lead tape to add (g)</t>
  </si>
  <si>
    <t>Position center of lead tape to grip end (in)</t>
  </si>
  <si>
    <t>Check:</t>
  </si>
  <si>
    <t>Torque @ 14" fulcrum (N*m)</t>
  </si>
  <si>
    <t>Random fulcrum position (in)</t>
  </si>
  <si>
    <t>Torque @ random position (N*m)</t>
  </si>
  <si>
    <t>Optional Grip Down Amount (inch)</t>
  </si>
  <si>
    <t>Grip Down Effective Swing Weight</t>
  </si>
  <si>
    <t>Ex. 8I: Mizuno MP-54, C Taper Lite X, Pure DTX mid</t>
  </si>
  <si>
    <r>
      <t xml:space="preserve">Swing Weight </t>
    </r>
    <r>
      <rPr>
        <b/>
        <sz val="8"/>
        <color theme="8" tint="0.39997558519241921"/>
        <rFont val="Calibri"/>
        <family val="2"/>
        <scheme val="minor"/>
      </rPr>
      <t>(D0=213.25)</t>
    </r>
  </si>
  <si>
    <r>
      <t xml:space="preserve">Total Weight </t>
    </r>
    <r>
      <rPr>
        <b/>
        <sz val="8"/>
        <color theme="1"/>
        <rFont val="Calibri"/>
        <family val="2"/>
        <scheme val="minor"/>
      </rPr>
      <t>(grams)</t>
    </r>
  </si>
  <si>
    <t>Ex. Same 8 iron above + 4 grams lead tape @ 36.5" test</t>
  </si>
  <si>
    <t>Ex. D: Titleist TS2, Diamana D+72X, GP 360 std grip</t>
  </si>
  <si>
    <r>
      <t xml:space="preserve">Head Weight </t>
    </r>
    <r>
      <rPr>
        <b/>
        <sz val="8"/>
        <color theme="1"/>
        <rFont val="Calibri"/>
        <family val="2"/>
        <scheme val="minor"/>
      </rPr>
      <t>(grams)</t>
    </r>
  </si>
  <si>
    <r>
      <t xml:space="preserve">Cut Shaft Weight </t>
    </r>
    <r>
      <rPr>
        <b/>
        <sz val="8"/>
        <color theme="1"/>
        <rFont val="Calibri"/>
        <family val="2"/>
        <scheme val="minor"/>
      </rPr>
      <t>(grams)</t>
    </r>
  </si>
  <si>
    <r>
      <t xml:space="preserve">Grip Weight </t>
    </r>
    <r>
      <rPr>
        <b/>
        <sz val="8"/>
        <color theme="1"/>
        <rFont val="Calibri"/>
        <family val="2"/>
        <scheme val="minor"/>
      </rPr>
      <t>(grams)</t>
    </r>
  </si>
  <si>
    <t>Shaft Butt to Grip Butt Dist. (inch)</t>
  </si>
  <si>
    <t>Tape Weight (grams)</t>
  </si>
  <si>
    <t>Epoxy Weight (grams)</t>
  </si>
  <si>
    <t>Ferrule Weight (grams)</t>
  </si>
  <si>
    <t>Tip Weight (grams)</t>
  </si>
  <si>
    <t>Tip Weight Distance x from Butt (in)</t>
  </si>
  <si>
    <t>Other Weight (grams)</t>
  </si>
  <si>
    <t>Other Weight Distance x from Butt (in)</t>
  </si>
  <si>
    <t>Hotmelt / Clubhead Tac Weight (grams)</t>
  </si>
  <si>
    <t>Lead Tape Weight (grams)</t>
  </si>
  <si>
    <t>Lead Tape Distance x from Butt (in)</t>
  </si>
  <si>
    <t>Adapter + Screw Weight (grams)</t>
  </si>
  <si>
    <t>Shim Weight (grams)</t>
  </si>
  <si>
    <t>Shim Distance x from Butt (in)</t>
  </si>
  <si>
    <t>Swing Weight</t>
  </si>
  <si>
    <t>Club
Description</t>
  </si>
  <si>
    <t xml:space="preserve">INPUT </t>
  </si>
  <si>
    <t>--&gt;</t>
  </si>
  <si>
    <t>Ex. YY Driver head, YY shaft cut at YY", YY grip</t>
  </si>
  <si>
    <t>Tape B.P. Distance x from Butt (in)</t>
  </si>
  <si>
    <t>Epoxy B.P. Distance x from Butt (in)</t>
  </si>
  <si>
    <t>Grip B.P. Distance x from Butt (in)</t>
  </si>
  <si>
    <t>Ferrule B.P. Distance x from Butt (in)</t>
  </si>
  <si>
    <t>Adapter + Screw Distance x from Butt (in)</t>
  </si>
  <si>
    <t>Head Balance Point Distance x from Butt (in)</t>
  </si>
  <si>
    <t>Cut Shaft B.P. Distance x from Butt of Shaft (in)</t>
  </si>
  <si>
    <t>Optional Additional Weight (grams)</t>
  </si>
  <si>
    <t>Optional Additional Weight Distance x from Butt (in)</t>
  </si>
  <si>
    <r>
      <t>Swing Weight</t>
    </r>
    <r>
      <rPr>
        <b/>
        <sz val="7"/>
        <color rgb="FF002060"/>
        <rFont val="Calibri"/>
        <family val="2"/>
        <scheme val="minor"/>
      </rPr>
      <t xml:space="preserve"> </t>
    </r>
    <r>
      <rPr>
        <sz val="7"/>
        <color rgb="FF002060"/>
        <rFont val="Calibri"/>
        <family val="2"/>
        <scheme val="minor"/>
      </rPr>
      <t>incl. optional additional weight</t>
    </r>
  </si>
  <si>
    <r>
      <rPr>
        <b/>
        <sz val="16"/>
        <color theme="1"/>
        <rFont val="Calibri"/>
        <family val="2"/>
        <scheme val="minor"/>
      </rPr>
      <t>SW Calculator</t>
    </r>
    <r>
      <rPr>
        <b/>
        <sz val="11"/>
        <color theme="1"/>
        <rFont val="Calibri"/>
        <family val="2"/>
        <scheme val="minor"/>
      </rPr>
      <t xml:space="preserve"> (Assembled or Dry-Fit)</t>
    </r>
  </si>
  <si>
    <r>
      <rPr>
        <b/>
        <sz val="16"/>
        <color theme="1"/>
        <rFont val="Calibri"/>
        <family val="2"/>
        <scheme val="minor"/>
      </rPr>
      <t>SW Calculator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(Components)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</si>
</sst>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7"/>
      <color rgb="FF002060"/>
      <name val="Calibri"/>
      <family val="2"/>
      <scheme val="minor"/>
    </font>
    <font>
      <b/>
      <vertAlign val="superscript"/>
      <sz val="7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8" tint="0.39997558519241921"/>
      <name val="Calibri"/>
      <family val="2"/>
      <scheme val="minor"/>
    </font>
    <font>
      <b/>
      <sz val="9"/>
      <color theme="8" tint="0.39997558519241921"/>
      <name val="Calibri"/>
      <family val="2"/>
      <scheme val="minor"/>
    </font>
    <font>
      <sz val="11"/>
      <color theme="8" tint="0.3999755851924192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8" tint="0.39997558519241921"/>
      <name val="Calibri"/>
      <family val="2"/>
      <scheme val="minor"/>
    </font>
    <font>
      <sz val="8"/>
      <color theme="8" tint="0.39997558519241921"/>
      <name val="Calibri"/>
      <family val="2"/>
      <scheme val="minor"/>
    </font>
    <font>
      <sz val="7"/>
      <color rgb="FF002060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9">
    <xf numFmtId="0" fontId="0" fillId="0" borderId="0" xfId="0"/>
    <xf numFmtId="164" fontId="1" fillId="0" borderId="0" xfId="1" applyNumberFormat="1" applyFont="1" applyFill="1" applyBorder="1" applyProtection="1"/>
    <xf numFmtId="0" fontId="1" fillId="0" borderId="0" xfId="1" applyFont="1" applyFill="1" applyBorder="1" applyProtection="1"/>
    <xf numFmtId="0" fontId="3" fillId="0" borderId="0" xfId="1" applyFont="1" applyFill="1" applyBorder="1" applyAlignment="1" applyProtection="1">
      <alignment wrapText="1"/>
    </xf>
    <xf numFmtId="164" fontId="0" fillId="0" borderId="0" xfId="0" applyNumberFormat="1"/>
    <xf numFmtId="0" fontId="6" fillId="0" borderId="0" xfId="0" applyFont="1"/>
    <xf numFmtId="164" fontId="6" fillId="0" borderId="0" xfId="0" applyNumberFormat="1" applyFont="1"/>
    <xf numFmtId="164" fontId="0" fillId="4" borderId="0" xfId="0" applyNumberFormat="1" applyFill="1"/>
    <xf numFmtId="164" fontId="4" fillId="4" borderId="0" xfId="0" applyNumberFormat="1" applyFont="1" applyFill="1" applyAlignment="1">
      <alignment vertical="top" wrapText="1"/>
    </xf>
    <xf numFmtId="0" fontId="0" fillId="0" borderId="0" xfId="0" quotePrefix="1"/>
    <xf numFmtId="0" fontId="7" fillId="0" borderId="0" xfId="0" applyFont="1"/>
    <xf numFmtId="0" fontId="4" fillId="2" borderId="0" xfId="0" applyFont="1" applyFill="1" applyAlignment="1">
      <alignment vertical="top" wrapText="1"/>
    </xf>
    <xf numFmtId="2" fontId="4" fillId="2" borderId="0" xfId="0" applyNumberFormat="1" applyFont="1" applyFill="1" applyAlignment="1">
      <alignment vertical="top" wrapText="1"/>
    </xf>
    <xf numFmtId="2" fontId="9" fillId="2" borderId="0" xfId="0" applyNumberFormat="1" applyFont="1" applyFill="1" applyAlignment="1">
      <alignment vertical="top" wrapText="1"/>
    </xf>
    <xf numFmtId="0" fontId="11" fillId="0" borderId="0" xfId="0" applyFont="1"/>
    <xf numFmtId="2" fontId="0" fillId="0" borderId="0" xfId="0" applyNumberFormat="1" applyFont="1" applyFill="1" applyAlignment="1"/>
    <xf numFmtId="2" fontId="0" fillId="0" borderId="0" xfId="0" applyNumberFormat="1" applyFont="1" applyAlignment="1"/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Alignment="1"/>
    <xf numFmtId="0" fontId="12" fillId="3" borderId="0" xfId="0" applyFont="1" applyFill="1" applyAlignment="1">
      <alignment vertical="top" wrapText="1"/>
    </xf>
    <xf numFmtId="165" fontId="13" fillId="3" borderId="0" xfId="0" applyNumberFormat="1" applyFont="1" applyFill="1" applyAlignment="1">
      <alignment horizontal="left" vertical="top" wrapText="1"/>
    </xf>
    <xf numFmtId="2" fontId="15" fillId="0" borderId="0" xfId="0" applyNumberFormat="1" applyFont="1" applyAlignment="1">
      <alignment horizontal="left"/>
    </xf>
    <xf numFmtId="0" fontId="8" fillId="0" borderId="0" xfId="0" applyFont="1"/>
    <xf numFmtId="165" fontId="15" fillId="0" borderId="0" xfId="0" applyNumberFormat="1" applyFont="1" applyAlignment="1">
      <alignment horizontal="left"/>
    </xf>
    <xf numFmtId="165" fontId="12" fillId="3" borderId="0" xfId="0" applyNumberFormat="1" applyFont="1" applyFill="1" applyBorder="1" applyAlignment="1"/>
    <xf numFmtId="164" fontId="0" fillId="4" borderId="0" xfId="0" applyNumberFormat="1" applyFill="1" applyBorder="1"/>
    <xf numFmtId="2" fontId="13" fillId="3" borderId="0" xfId="0" applyNumberFormat="1" applyFont="1" applyFill="1" applyAlignment="1">
      <alignment horizontal="left" vertical="top" wrapText="1"/>
    </xf>
    <xf numFmtId="0" fontId="4" fillId="2" borderId="1" xfId="0" applyFont="1" applyFill="1" applyBorder="1" applyAlignment="1"/>
    <xf numFmtId="0" fontId="4" fillId="2" borderId="0" xfId="0" applyFont="1" applyFill="1" applyBorder="1" applyAlignment="1"/>
    <xf numFmtId="0" fontId="6" fillId="5" borderId="0" xfId="0" applyFont="1" applyFill="1"/>
    <xf numFmtId="165" fontId="6" fillId="5" borderId="0" xfId="0" applyNumberFormat="1" applyFont="1" applyFill="1"/>
    <xf numFmtId="164" fontId="6" fillId="5" borderId="0" xfId="0" applyNumberFormat="1" applyFont="1" applyFill="1"/>
    <xf numFmtId="0" fontId="6" fillId="5" borderId="0" xfId="0" applyFont="1" applyFill="1" applyAlignment="1">
      <alignment horizontal="right"/>
    </xf>
    <xf numFmtId="2" fontId="0" fillId="0" borderId="0" xfId="0" applyNumberFormat="1" applyFont="1" applyFill="1"/>
    <xf numFmtId="164" fontId="0" fillId="0" borderId="0" xfId="0" applyNumberFormat="1" applyFont="1"/>
    <xf numFmtId="0" fontId="17" fillId="5" borderId="0" xfId="0" applyFont="1" applyFill="1"/>
    <xf numFmtId="164" fontId="0" fillId="5" borderId="0" xfId="0" applyNumberFormat="1" applyFill="1" applyAlignment="1">
      <alignment horizontal="left"/>
    </xf>
    <xf numFmtId="0" fontId="0" fillId="5" borderId="0" xfId="0" applyFill="1"/>
    <xf numFmtId="0" fontId="18" fillId="5" borderId="0" xfId="0" applyFont="1" applyFill="1"/>
    <xf numFmtId="0" fontId="4" fillId="0" borderId="0" xfId="0" applyFont="1"/>
    <xf numFmtId="164" fontId="0" fillId="0" borderId="0" xfId="0" applyNumberFormat="1" applyAlignment="1">
      <alignment horizontal="left"/>
    </xf>
    <xf numFmtId="164" fontId="20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164" fontId="19" fillId="0" borderId="0" xfId="0" applyNumberFormat="1" applyFont="1" applyAlignment="1">
      <alignment horizontal="left"/>
    </xf>
    <xf numFmtId="164" fontId="0" fillId="0" borderId="0" xfId="0" quotePrefix="1" applyNumberFormat="1" applyAlignment="1">
      <alignment horizontal="left"/>
    </xf>
    <xf numFmtId="0" fontId="0" fillId="0" borderId="0" xfId="0" applyFont="1"/>
    <xf numFmtId="0" fontId="0" fillId="6" borderId="0" xfId="0" applyFont="1" applyFill="1"/>
    <xf numFmtId="165" fontId="0" fillId="6" borderId="0" xfId="0" applyNumberFormat="1" applyFill="1" applyAlignment="1">
      <alignment horizontal="left"/>
    </xf>
    <xf numFmtId="2" fontId="0" fillId="6" borderId="0" xfId="0" applyNumberFormat="1" applyFill="1" applyAlignment="1">
      <alignment horizontal="left"/>
    </xf>
    <xf numFmtId="2" fontId="23" fillId="0" borderId="0" xfId="0" applyNumberFormat="1" applyFont="1" applyFill="1" applyAlignment="1"/>
    <xf numFmtId="2" fontId="23" fillId="0" borderId="0" xfId="0" applyNumberFormat="1" applyFont="1" applyAlignment="1"/>
    <xf numFmtId="165" fontId="24" fillId="3" borderId="0" xfId="0" applyNumberFormat="1" applyFont="1" applyFill="1" applyBorder="1" applyAlignment="1"/>
    <xf numFmtId="0" fontId="25" fillId="3" borderId="0" xfId="0" applyFont="1" applyFill="1" applyAlignment="1">
      <alignment vertical="top" wrapText="1"/>
    </xf>
    <xf numFmtId="165" fontId="26" fillId="0" borderId="0" xfId="0" applyNumberFormat="1" applyFont="1" applyAlignment="1">
      <alignment horizontal="left"/>
    </xf>
    <xf numFmtId="164" fontId="27" fillId="2" borderId="0" xfId="0" applyNumberFormat="1" applyFont="1" applyFill="1" applyBorder="1" applyAlignment="1">
      <alignment horizontal="left" vertical="top" wrapText="1"/>
    </xf>
    <xf numFmtId="164" fontId="28" fillId="2" borderId="0" xfId="0" applyNumberFormat="1" applyFont="1" applyFill="1" applyBorder="1" applyAlignment="1">
      <alignment horizontal="left" vertical="top" wrapText="1"/>
    </xf>
    <xf numFmtId="165" fontId="29" fillId="3" borderId="0" xfId="0" applyNumberFormat="1" applyFont="1" applyFill="1" applyBorder="1" applyAlignment="1"/>
    <xf numFmtId="0" fontId="29" fillId="3" borderId="0" xfId="0" applyFont="1" applyFill="1" applyAlignment="1">
      <alignment vertical="top" wrapText="1"/>
    </xf>
    <xf numFmtId="165" fontId="30" fillId="0" borderId="0" xfId="0" applyNumberFormat="1" applyFont="1" applyAlignment="1">
      <alignment horizontal="left"/>
    </xf>
    <xf numFmtId="0" fontId="12" fillId="0" borderId="0" xfId="0" applyFont="1"/>
    <xf numFmtId="0" fontId="27" fillId="2" borderId="0" xfId="0" applyFont="1" applyFill="1" applyBorder="1" applyAlignment="1">
      <alignment horizontal="center" wrapText="1"/>
    </xf>
    <xf numFmtId="2" fontId="32" fillId="0" borderId="0" xfId="0" applyNumberFormat="1" applyFont="1" applyFill="1" applyAlignment="1"/>
    <xf numFmtId="2" fontId="32" fillId="0" borderId="0" xfId="0" applyNumberFormat="1" applyFont="1" applyAlignment="1"/>
    <xf numFmtId="0" fontId="4" fillId="2" borderId="0" xfId="0" quotePrefix="1" applyFont="1" applyFill="1" applyBorder="1" applyAlignment="1"/>
    <xf numFmtId="164" fontId="5" fillId="2" borderId="0" xfId="0" applyNumberFormat="1" applyFont="1" applyFill="1" applyBorder="1" applyAlignment="1">
      <alignment horizontal="left" vertical="top" wrapText="1"/>
    </xf>
    <xf numFmtId="0" fontId="17" fillId="2" borderId="3" xfId="0" applyFont="1" applyFill="1" applyBorder="1" applyAlignment="1">
      <alignment horizontal="left"/>
    </xf>
    <xf numFmtId="0" fontId="12" fillId="3" borderId="2" xfId="0" applyFont="1" applyFill="1" applyBorder="1" applyAlignment="1"/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52">
    <dxf>
      <font>
        <strike val="0"/>
        <outline val="0"/>
        <shadow val="0"/>
        <u val="none"/>
        <sz val="8"/>
        <color theme="8" tint="0.39997558519241921"/>
        <name val="Calibri"/>
        <scheme val="minor"/>
      </font>
      <numFmt numFmtId="165" formatCode="0.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8" tint="0.39997558519241921"/>
        <name val="Calibri"/>
        <scheme val="minor"/>
      </font>
      <numFmt numFmtId="165" formatCode="0.0"/>
      <alignment horizontal="left" vertical="bottom" textRotation="0" wrapText="0" indent="0" justifyLastLine="0" shrinkToFit="0" readingOrder="0"/>
    </dxf>
    <dxf>
      <numFmt numFmtId="164" formatCode="0.000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strike val="0"/>
        <outline val="0"/>
        <shadow val="0"/>
        <u val="none"/>
        <sz val="9"/>
        <color rgb="FF002060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sz val="8"/>
        <color rgb="FF002060"/>
        <name val="Calibri"/>
        <scheme val="minor"/>
      </font>
      <numFmt numFmtId="165" formatCode="0.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sz val="8"/>
        <color rgb="FF002060"/>
        <name val="Calibri"/>
        <scheme val="minor"/>
      </font>
      <numFmt numFmtId="165" formatCode="0.0"/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Calibri"/>
        <scheme val="minor"/>
      </font>
      <numFmt numFmtId="2" formatCode="0.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0.39997558519241921"/>
        <name val="Calibri"/>
        <scheme val="minor"/>
      </font>
      <numFmt numFmtId="165" formatCode="0.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sz val="8"/>
        <color theme="8" tint="0.39997558519241921"/>
        <name val="Calibri"/>
        <scheme val="minor"/>
      </font>
      <numFmt numFmtId="165" formatCode="0.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8" tint="0.39997558519241921"/>
        <name val="Calibri"/>
        <scheme val="minor"/>
      </font>
      <numFmt numFmtId="165" formatCode="0.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8" tint="0.39997558519241921"/>
        <name val="Calibri"/>
        <scheme val="minor"/>
      </font>
      <numFmt numFmtId="165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8" tint="0.39997558519241921"/>
        <name val="Calibri"/>
        <scheme val="minor"/>
      </font>
    </dxf>
    <dxf>
      <font>
        <b/>
        <strike val="0"/>
        <outline val="0"/>
        <shadow val="0"/>
        <u val="none"/>
        <color rgb="FF002060"/>
        <name val="Calibri"/>
        <scheme val="minor"/>
      </font>
    </dxf>
    <dxf>
      <numFmt numFmtId="164" formatCode="0.000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34998626667073579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numFmt numFmtId="2" formatCode="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numFmt numFmtId="2" formatCode="0.00"/>
      <alignment horizontal="general" textRotation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numFmt numFmtId="2" formatCode="0.00"/>
      <alignment horizontal="general" textRotation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21103</xdr:colOff>
      <xdr:row>5</xdr:row>
      <xdr:rowOff>182875</xdr:rowOff>
    </xdr:from>
    <xdr:ext cx="2475915" cy="321447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15201" y="1674050"/>
          <a:ext cx="2475915" cy="3214473"/>
        </a:xfrm>
        <a:prstGeom prst="rect">
          <a:avLst/>
        </a:prstGeom>
        <a:solidFill>
          <a:srgbClr val="FFC000">
            <a:alpha val="50000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/>
            <a:t>1 Swingweight = 1.75 oz-in</a:t>
          </a:r>
        </a:p>
        <a:p>
          <a:r>
            <a:rPr lang="en-US" sz="800"/>
            <a:t>Baseline: D0.0 = 213.5 oz-in</a:t>
          </a:r>
        </a:p>
        <a:p>
          <a:r>
            <a:rPr lang="en-US" sz="800"/>
            <a:t>Range: A0.0 to Z9.9</a:t>
          </a:r>
        </a:p>
        <a:p>
          <a:endParaRPr lang="en-US" sz="800"/>
        </a:p>
        <a:p>
          <a:r>
            <a:rPr lang="en-US" sz="800" baseline="0"/>
            <a:t>Print Preview or View | Page Break Preview or Page Layout</a:t>
          </a:r>
        </a:p>
        <a:p>
          <a:endParaRPr lang="en-US" sz="800"/>
        </a:p>
        <a:p>
          <a:r>
            <a:rPr lang="en-US" sz="800"/>
            <a:t>Depending how accurate you want to</a:t>
          </a:r>
          <a:r>
            <a:rPr lang="en-US" sz="800" baseline="0"/>
            <a:t> be, a "D0" club for instance can be rounded from C9.5 to D0.4, or 212.625 oz-in to 214.200 oz-in.</a:t>
          </a:r>
        </a:p>
        <a:p>
          <a:endParaRPr lang="en-US" sz="800" baseline="0"/>
        </a:p>
        <a:p>
          <a:r>
            <a:rPr lang="en-US" sz="800" baseline="0"/>
            <a:t>Hide / unhide columns as needed</a:t>
          </a:r>
        </a:p>
        <a:p>
          <a:r>
            <a:rPr 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Hidden</a:t>
          </a:r>
          <a:r>
            <a:rPr lang="en-US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Columns:</a:t>
          </a:r>
          <a:endParaRPr lang="en-US" sz="800">
            <a:effectLst/>
          </a:endParaRPr>
        </a:p>
        <a:p>
          <a:r>
            <a:rPr lang="en-US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Overall length</a:t>
          </a:r>
        </a:p>
        <a:p>
          <a:r>
            <a:rPr lang="en-US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Weight in kg, balance point &amp; length in cm</a:t>
          </a:r>
        </a:p>
        <a:p>
          <a:r>
            <a:rPr 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Secondary baseline: D0.0 =</a:t>
          </a:r>
          <a:r>
            <a:rPr lang="en-US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213.25 oz-in</a:t>
          </a:r>
        </a:p>
        <a:p>
          <a:r>
            <a:rPr lang="en-US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Torques</a:t>
          </a:r>
        </a:p>
        <a:p>
          <a:r>
            <a:rPr lang="en-US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Grip down difference in SW</a:t>
          </a:r>
          <a:endParaRPr lang="en-US" sz="800">
            <a:effectLst/>
          </a:endParaRPr>
        </a:p>
        <a:p>
          <a:r>
            <a:rPr lang="en-US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MOI as a point mass, MOI for shaft only</a:t>
          </a:r>
          <a:endParaRPr lang="en-US" sz="800">
            <a:effectLst/>
          </a:endParaRPr>
        </a:p>
        <a:p>
          <a:r>
            <a:rPr lang="en-US" sz="800" baseline="0"/>
            <a:t>- MOI: Currently only MOI for shaft is included based on Monte Dougherty's calculations</a:t>
          </a:r>
        </a:p>
        <a:p>
          <a:endParaRPr lang="en-US" sz="800" baseline="0"/>
        </a:p>
        <a:p>
          <a:r>
            <a:rPr lang="en-US" sz="800" baseline="0"/>
            <a:t>-@joostin in golfwrx</a:t>
          </a:r>
          <a:endParaRPr lang="en-US" sz="800"/>
        </a:p>
      </xdr:txBody>
    </xdr:sp>
    <xdr:clientData fPrintsWithSheet="0"/>
  </xdr:oneCellAnchor>
  <xdr:twoCellAnchor editAs="oneCell">
    <xdr:from>
      <xdr:col>20</xdr:col>
      <xdr:colOff>35170</xdr:colOff>
      <xdr:row>1</xdr:row>
      <xdr:rowOff>28134</xdr:rowOff>
    </xdr:from>
    <xdr:to>
      <xdr:col>23</xdr:col>
      <xdr:colOff>506921</xdr:colOff>
      <xdr:row>2</xdr:row>
      <xdr:rowOff>5861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4185" y="209842"/>
          <a:ext cx="2265382" cy="645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21103</xdr:colOff>
      <xdr:row>5</xdr:row>
      <xdr:rowOff>182875</xdr:rowOff>
    </xdr:from>
    <xdr:ext cx="2475915" cy="232820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658408" y="1716253"/>
          <a:ext cx="2475915" cy="2328209"/>
        </a:xfrm>
        <a:prstGeom prst="rect">
          <a:avLst/>
        </a:prstGeom>
        <a:solidFill>
          <a:srgbClr val="FFC000">
            <a:alpha val="50000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/>
            <a:t>1 Swingweight = 1.75 oz-in</a:t>
          </a:r>
        </a:p>
        <a:p>
          <a:r>
            <a:rPr lang="en-US" sz="800"/>
            <a:t>Baseline: D0.0 = 213.5 oz-in</a:t>
          </a:r>
        </a:p>
        <a:p>
          <a:r>
            <a:rPr lang="en-US" sz="800"/>
            <a:t>Range: A0.0 to Z9.9</a:t>
          </a:r>
        </a:p>
        <a:p>
          <a:endParaRPr lang="en-US" sz="800"/>
        </a:p>
        <a:p>
          <a:r>
            <a:rPr lang="en-US" sz="800" baseline="0"/>
            <a:t>Print Preview or View | Page Break Preview or Page Layout</a:t>
          </a:r>
        </a:p>
        <a:p>
          <a:endParaRPr lang="en-US" sz="800"/>
        </a:p>
        <a:p>
          <a:r>
            <a:rPr lang="en-US" sz="800"/>
            <a:t>Depending how accurate you want to</a:t>
          </a:r>
          <a:r>
            <a:rPr lang="en-US" sz="800" baseline="0"/>
            <a:t> be, a "D0" club for instance can be rounded from C9.5 to D0.4, or 212.625 oz-in to 214.200 oz-in.</a:t>
          </a:r>
        </a:p>
        <a:p>
          <a:endParaRPr lang="en-US" sz="800" baseline="0"/>
        </a:p>
        <a:p>
          <a:r>
            <a:rPr lang="en-US" sz="800" baseline="0"/>
            <a:t>Hide / unhide columns as needed</a:t>
          </a:r>
        </a:p>
        <a:p>
          <a:r>
            <a:rPr 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Hidden</a:t>
          </a:r>
          <a:r>
            <a:rPr lang="en-US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Columns:</a:t>
          </a:r>
          <a:endParaRPr lang="en-US" sz="800">
            <a:effectLst/>
          </a:endParaRPr>
        </a:p>
        <a:p>
          <a:r>
            <a:rPr 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Secondary baseline: D0.0 =</a:t>
          </a:r>
          <a:r>
            <a:rPr lang="en-US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213.25 oz-in</a:t>
          </a:r>
        </a:p>
        <a:p>
          <a:r>
            <a:rPr lang="en-US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Torque @ 14" fulcrum</a:t>
          </a:r>
        </a:p>
        <a:p>
          <a:endParaRPr lang="en-US" sz="800" baseline="0"/>
        </a:p>
        <a:p>
          <a:r>
            <a:rPr lang="en-US" sz="800" baseline="0"/>
            <a:t>-@joostin in golfwrx</a:t>
          </a:r>
          <a:endParaRPr lang="en-US" sz="800"/>
        </a:p>
      </xdr:txBody>
    </xdr:sp>
    <xdr:clientData fPrintsWithSheet="0"/>
  </xdr:oneCellAnchor>
  <xdr:twoCellAnchor>
    <xdr:from>
      <xdr:col>0</xdr:col>
      <xdr:colOff>844062</xdr:colOff>
      <xdr:row>1</xdr:row>
      <xdr:rowOff>42204</xdr:rowOff>
    </xdr:from>
    <xdr:to>
      <xdr:col>0</xdr:col>
      <xdr:colOff>2848707</xdr:colOff>
      <xdr:row>1</xdr:row>
      <xdr:rowOff>611945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844062" y="311378"/>
          <a:ext cx="2004645" cy="569741"/>
          <a:chOff x="5394961" y="1863970"/>
          <a:chExt cx="2004645" cy="569741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458265" y="1863970"/>
            <a:ext cx="1941341" cy="553547"/>
          </a:xfrm>
          <a:prstGeom prst="rect">
            <a:avLst/>
          </a:prstGeom>
        </xdr:spPr>
      </xdr:pic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5394961" y="2089053"/>
            <a:ext cx="1624819" cy="3446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800"/>
              <a:t>Measure all balance points to grip</a:t>
            </a:r>
          </a:p>
          <a:p>
            <a:r>
              <a:rPr lang="en-US" sz="800"/>
              <a:t>butt</a:t>
            </a:r>
            <a:r>
              <a:rPr lang="en-US" sz="800" baseline="0"/>
              <a:t> </a:t>
            </a:r>
            <a:r>
              <a:rPr lang="en-US" sz="800"/>
              <a:t>unless stated otherwise (shaft)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838267</xdr:colOff>
      <xdr:row>5</xdr:row>
      <xdr:rowOff>122362</xdr:rowOff>
    </xdr:from>
    <xdr:ext cx="2283931" cy="1882231"/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838267" y="1082275"/>
          <a:ext cx="2283931" cy="1882231"/>
          <a:chOff x="647939" y="635419"/>
          <a:chExt cx="2283931" cy="1882231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14342545">
            <a:off x="848789" y="434569"/>
            <a:ext cx="1882231" cy="2283931"/>
          </a:xfrm>
          <a:prstGeom prst="rect">
            <a:avLst/>
          </a:prstGeom>
        </xdr:spPr>
      </xdr:pic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CxnSpPr/>
        </xdr:nvCxnSpPr>
        <xdr:spPr>
          <a:xfrm>
            <a:off x="2176355" y="1431595"/>
            <a:ext cx="0" cy="413755"/>
          </a:xfrm>
          <a:prstGeom prst="straightConnector1">
            <a:avLst/>
          </a:prstGeom>
          <a:ln w="25400">
            <a:headEnd w="med" len="lg"/>
            <a:tailEnd type="stealth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Oval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>
            <a:off x="2126704" y="1340568"/>
            <a:ext cx="115852" cy="107577"/>
          </a:xfrm>
          <a:prstGeom prst="ellipse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oneCellAnchor>
  <xdr:twoCellAnchor>
    <xdr:from>
      <xdr:col>0</xdr:col>
      <xdr:colOff>546156</xdr:colOff>
      <xdr:row>8</xdr:row>
      <xdr:rowOff>132403</xdr:rowOff>
    </xdr:from>
    <xdr:to>
      <xdr:col>0</xdr:col>
      <xdr:colOff>2383233</xdr:colOff>
      <xdr:row>8</xdr:row>
      <xdr:rowOff>140677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546156" y="1672815"/>
          <a:ext cx="1837077" cy="827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1332294</xdr:colOff>
      <xdr:row>7</xdr:row>
      <xdr:rowOff>115852</xdr:rowOff>
    </xdr:from>
    <xdr:ext cx="258789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332294" y="1473384"/>
          <a:ext cx="2587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d</a:t>
          </a:r>
        </a:p>
      </xdr:txBody>
    </xdr:sp>
    <xdr:clientData/>
  </xdr:oneCellAnchor>
  <xdr:oneCellAnchor>
    <xdr:from>
      <xdr:col>3</xdr:col>
      <xdr:colOff>614839</xdr:colOff>
      <xdr:row>5</xdr:row>
      <xdr:rowOff>115853</xdr:rowOff>
    </xdr:from>
    <xdr:ext cx="2283931" cy="1882231"/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6299841" y="1075766"/>
          <a:ext cx="2283931" cy="1882231"/>
          <a:chOff x="647939" y="635419"/>
          <a:chExt cx="2283931" cy="1882231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14342545">
            <a:off x="848789" y="434569"/>
            <a:ext cx="1882231" cy="2283931"/>
          </a:xfrm>
          <a:prstGeom prst="rect">
            <a:avLst/>
          </a:prstGeom>
        </xdr:spPr>
      </xdr:pic>
      <xdr:cxnSp macro="">
        <xdr:nvCxnSpPr>
          <xdr:cNvPr id="10" name="Straight Arrow Connector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CxnSpPr/>
        </xdr:nvCxnSpPr>
        <xdr:spPr>
          <a:xfrm>
            <a:off x="2176355" y="1431595"/>
            <a:ext cx="0" cy="413755"/>
          </a:xfrm>
          <a:prstGeom prst="straightConnector1">
            <a:avLst/>
          </a:prstGeom>
          <a:ln w="25400">
            <a:headEnd w="med" len="lg"/>
            <a:tailEnd type="stealth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Oval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/>
        </xdr:nvSpPr>
        <xdr:spPr>
          <a:xfrm>
            <a:off x="2126704" y="1340568"/>
            <a:ext cx="115852" cy="107577"/>
          </a:xfrm>
          <a:prstGeom prst="ellipse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oneCellAnchor>
  <xdr:oneCellAnchor>
    <xdr:from>
      <xdr:col>3</xdr:col>
      <xdr:colOff>1895004</xdr:colOff>
      <xdr:row>11</xdr:row>
      <xdr:rowOff>157228</xdr:rowOff>
    </xdr:from>
    <xdr:ext cx="558486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7578352" y="2246280"/>
          <a:ext cx="55848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F</a:t>
          </a:r>
          <a:r>
            <a:rPr lang="en-US" sz="1100" baseline="-25000"/>
            <a:t>c</a:t>
          </a:r>
          <a:r>
            <a:rPr lang="en-US" sz="1100"/>
            <a:t>=mg</a:t>
          </a:r>
        </a:p>
      </xdr:txBody>
    </xdr:sp>
    <xdr:clientData/>
  </xdr:oneCellAnchor>
  <xdr:oneCellAnchor>
    <xdr:from>
      <xdr:col>3</xdr:col>
      <xdr:colOff>2110155</xdr:colOff>
      <xdr:row>8</xdr:row>
      <xdr:rowOff>8275</xdr:rowOff>
    </xdr:from>
    <xdr:ext cx="38863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7793503" y="1548687"/>
          <a:ext cx="3886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CG</a:t>
          </a:r>
          <a:r>
            <a:rPr lang="en-US" sz="1100" baseline="-25000"/>
            <a:t>c</a:t>
          </a:r>
        </a:p>
      </xdr:txBody>
    </xdr:sp>
    <xdr:clientData/>
  </xdr:oneCellAnchor>
  <xdr:twoCellAnchor>
    <xdr:from>
      <xdr:col>3</xdr:col>
      <xdr:colOff>331005</xdr:colOff>
      <xdr:row>8</xdr:row>
      <xdr:rowOff>132404</xdr:rowOff>
    </xdr:from>
    <xdr:to>
      <xdr:col>3</xdr:col>
      <xdr:colOff>2168082</xdr:colOff>
      <xdr:row>8</xdr:row>
      <xdr:rowOff>140678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6014353" y="1672816"/>
          <a:ext cx="1837077" cy="827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1117143</xdr:colOff>
      <xdr:row>7</xdr:row>
      <xdr:rowOff>115853</xdr:rowOff>
    </xdr:from>
    <xdr:ext cx="258789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6800491" y="1473385"/>
          <a:ext cx="2587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d</a:t>
          </a:r>
        </a:p>
      </xdr:txBody>
    </xdr:sp>
    <xdr:clientData/>
  </xdr:oneCellAnchor>
  <xdr:twoCellAnchor>
    <xdr:from>
      <xdr:col>3</xdr:col>
      <xdr:colOff>1357119</xdr:colOff>
      <xdr:row>9</xdr:row>
      <xdr:rowOff>99301</xdr:rowOff>
    </xdr:from>
    <xdr:to>
      <xdr:col>3</xdr:col>
      <xdr:colOff>1837076</xdr:colOff>
      <xdr:row>9</xdr:row>
      <xdr:rowOff>99301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7040467" y="1822593"/>
          <a:ext cx="479957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1597098</xdr:colOff>
      <xdr:row>9</xdr:row>
      <xdr:rowOff>124127</xdr:rowOff>
    </xdr:from>
    <xdr:to>
      <xdr:col>3</xdr:col>
      <xdr:colOff>1597098</xdr:colOff>
      <xdr:row>11</xdr:row>
      <xdr:rowOff>115851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7280446" y="1847419"/>
          <a:ext cx="0" cy="357484"/>
        </a:xfrm>
        <a:prstGeom prst="straightConnector1">
          <a:avLst/>
        </a:prstGeom>
        <a:ln w="25400">
          <a:solidFill>
            <a:srgbClr val="C00000"/>
          </a:solidFill>
          <a:tailEnd type="stealth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331005</xdr:colOff>
      <xdr:row>10</xdr:row>
      <xdr:rowOff>91026</xdr:rowOff>
    </xdr:from>
    <xdr:to>
      <xdr:col>3</xdr:col>
      <xdr:colOff>1580548</xdr:colOff>
      <xdr:row>10</xdr:row>
      <xdr:rowOff>91026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6014353" y="1997198"/>
          <a:ext cx="1249543" cy="0"/>
        </a:xfrm>
        <a:prstGeom prst="straightConnector1">
          <a:avLst/>
        </a:prstGeom>
        <a:ln>
          <a:solidFill>
            <a:srgbClr val="C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835786</xdr:colOff>
      <xdr:row>10</xdr:row>
      <xdr:rowOff>41376</xdr:rowOff>
    </xdr:from>
    <xdr:ext cx="24577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6519134" y="1947548"/>
          <a:ext cx="24577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x</a:t>
          </a:r>
        </a:p>
      </xdr:txBody>
    </xdr:sp>
    <xdr:clientData/>
  </xdr:oneCellAnchor>
  <xdr:oneCellAnchor>
    <xdr:from>
      <xdr:col>3</xdr:col>
      <xdr:colOff>1324020</xdr:colOff>
      <xdr:row>11</xdr:row>
      <xdr:rowOff>82750</xdr:rowOff>
    </xdr:from>
    <xdr:ext cx="530338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7007368" y="2171802"/>
          <a:ext cx="5303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C00000"/>
              </a:solidFill>
            </a:rPr>
            <a:t>F</a:t>
          </a:r>
          <a:r>
            <a:rPr lang="en-US" sz="1100" baseline="-25000">
              <a:solidFill>
                <a:srgbClr val="C00000"/>
              </a:solidFill>
            </a:rPr>
            <a:t>t</a:t>
          </a:r>
          <a:r>
            <a:rPr lang="en-US" sz="1100">
              <a:solidFill>
                <a:srgbClr val="C00000"/>
              </a:solidFill>
            </a:rPr>
            <a:t>=mg</a:t>
          </a:r>
        </a:p>
      </xdr:txBody>
    </xdr:sp>
    <xdr:clientData/>
  </xdr:oneCellAnchor>
  <xdr:oneCellAnchor>
    <xdr:from>
      <xdr:col>3</xdr:col>
      <xdr:colOff>1539171</xdr:colOff>
      <xdr:row>9</xdr:row>
      <xdr:rowOff>82752</xdr:rowOff>
    </xdr:from>
    <xdr:ext cx="38036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7222519" y="1806044"/>
          <a:ext cx="38036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CG</a:t>
          </a:r>
          <a:r>
            <a:rPr lang="en-US" sz="1100" baseline="-25000">
              <a:solidFill>
                <a:srgbClr val="FF0000"/>
              </a:solidFill>
            </a:rPr>
            <a:t>t</a:t>
          </a:r>
        </a:p>
      </xdr:txBody>
    </xdr:sp>
    <xdr:clientData/>
  </xdr:oneCellAnchor>
  <xdr:oneCellAnchor>
    <xdr:from>
      <xdr:col>0</xdr:col>
      <xdr:colOff>2333583</xdr:colOff>
      <xdr:row>8</xdr:row>
      <xdr:rowOff>16550</xdr:rowOff>
    </xdr:from>
    <xdr:ext cx="38863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333583" y="1556962"/>
          <a:ext cx="3886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CG</a:t>
          </a:r>
          <a:r>
            <a:rPr lang="en-US" sz="1100" baseline="-25000"/>
            <a:t>c</a:t>
          </a:r>
        </a:p>
      </xdr:txBody>
    </xdr:sp>
    <xdr:clientData/>
  </xdr:oneCellAnchor>
  <xdr:twoCellAnchor>
    <xdr:from>
      <xdr:col>3</xdr:col>
      <xdr:colOff>1580548</xdr:colOff>
      <xdr:row>9</xdr:row>
      <xdr:rowOff>82750</xdr:rowOff>
    </xdr:from>
    <xdr:to>
      <xdr:col>3</xdr:col>
      <xdr:colOff>1626267</xdr:colOff>
      <xdr:row>9</xdr:row>
      <xdr:rowOff>128469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7263896" y="1806042"/>
          <a:ext cx="45719" cy="45719"/>
        </a:xfrm>
        <a:prstGeom prst="ellips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lt1"/>
            </a:solidFill>
          </a:endParaRPr>
        </a:p>
      </xdr:txBody>
    </xdr:sp>
    <xdr:clientData/>
  </xdr:twoCellAnchor>
  <xdr:oneCellAnchor>
    <xdr:from>
      <xdr:col>0</xdr:col>
      <xdr:colOff>2093603</xdr:colOff>
      <xdr:row>11</xdr:row>
      <xdr:rowOff>140676</xdr:rowOff>
    </xdr:from>
    <xdr:ext cx="558486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2093603" y="2229728"/>
          <a:ext cx="55848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F</a:t>
          </a:r>
          <a:r>
            <a:rPr lang="en-US" sz="1100" baseline="-25000"/>
            <a:t>c</a:t>
          </a:r>
          <a:r>
            <a:rPr lang="en-US" sz="1100"/>
            <a:t>=mg</a:t>
          </a:r>
        </a:p>
      </xdr:txBody>
    </xdr:sp>
    <xdr:clientData/>
  </xdr:oneCellAnchor>
  <xdr:oneCellAnchor>
    <xdr:from>
      <xdr:col>0</xdr:col>
      <xdr:colOff>190328</xdr:colOff>
      <xdr:row>20</xdr:row>
      <xdr:rowOff>8275</xdr:rowOff>
    </xdr:from>
    <xdr:ext cx="5312621" cy="78124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190328" y="3764349"/>
          <a:ext cx="5312621" cy="78124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Notes: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Only works if the preferred club is heavier than the club adding tape to</a:t>
          </a:r>
          <a:endParaRPr lang="en-US">
            <a:effectLst/>
          </a:endParaRPr>
        </a:p>
        <a:p>
          <a:r>
            <a:rPr lang="en-US" sz="1100" baseline="0"/>
            <a:t>- Matching torque at grip end will match torque at any point including a 14" fulcrum, i.e. Swingweight</a:t>
          </a:r>
        </a:p>
      </xdr:txBody>
    </xdr:sp>
    <xdr:clientData/>
  </xdr:oneCellAnchor>
  <xdr:oneCellAnchor>
    <xdr:from>
      <xdr:col>3</xdr:col>
      <xdr:colOff>8276</xdr:colOff>
      <xdr:row>9</xdr:row>
      <xdr:rowOff>0</xdr:rowOff>
    </xdr:from>
    <xdr:ext cx="253403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5691624" y="1723292"/>
          <a:ext cx="2534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C000"/>
              </a:solidFill>
            </a:rPr>
            <a:t>T</a:t>
          </a:r>
        </a:p>
      </xdr:txBody>
    </xdr:sp>
    <xdr:clientData/>
  </xdr:oneCellAnchor>
  <xdr:twoCellAnchor>
    <xdr:from>
      <xdr:col>3</xdr:col>
      <xdr:colOff>219297</xdr:colOff>
      <xdr:row>8</xdr:row>
      <xdr:rowOff>144819</xdr:rowOff>
    </xdr:from>
    <xdr:to>
      <xdr:col>3</xdr:col>
      <xdr:colOff>566853</xdr:colOff>
      <xdr:row>10</xdr:row>
      <xdr:rowOff>70343</xdr:rowOff>
    </xdr:to>
    <xdr:sp macro="" textlink="">
      <xdr:nvSpPr>
        <xdr:cNvPr id="27" name="U-Turn Arrow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 rot="12732230" flipH="1">
          <a:off x="5902645" y="1685231"/>
          <a:ext cx="347556" cy="291284"/>
        </a:xfrm>
        <a:prstGeom prst="uturnArrow">
          <a:avLst>
            <a:gd name="adj1" fmla="val 11666"/>
            <a:gd name="adj2" fmla="val 23333"/>
            <a:gd name="adj3" fmla="val 25000"/>
            <a:gd name="adj4" fmla="val 43750"/>
            <a:gd name="adj5" fmla="val 100000"/>
          </a:avLst>
        </a:prstGeom>
        <a:solidFill>
          <a:srgbClr val="FFC000">
            <a:alpha val="50000"/>
          </a:srgbClr>
        </a:solidFill>
        <a:ln w="254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0</xdr:col>
      <xdr:colOff>223429</xdr:colOff>
      <xdr:row>9</xdr:row>
      <xdr:rowOff>20683</xdr:rowOff>
    </xdr:from>
    <xdr:ext cx="253403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223429" y="1743975"/>
          <a:ext cx="2534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C000"/>
              </a:solidFill>
            </a:rPr>
            <a:t>T</a:t>
          </a:r>
        </a:p>
      </xdr:txBody>
    </xdr:sp>
    <xdr:clientData/>
  </xdr:oneCellAnchor>
  <xdr:twoCellAnchor>
    <xdr:from>
      <xdr:col>0</xdr:col>
      <xdr:colOff>434450</xdr:colOff>
      <xdr:row>8</xdr:row>
      <xdr:rowOff>165502</xdr:rowOff>
    </xdr:from>
    <xdr:to>
      <xdr:col>0</xdr:col>
      <xdr:colOff>782006</xdr:colOff>
      <xdr:row>10</xdr:row>
      <xdr:rowOff>91026</xdr:rowOff>
    </xdr:to>
    <xdr:sp macro="" textlink="">
      <xdr:nvSpPr>
        <xdr:cNvPr id="29" name="U-Turn Arrow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 rot="12732230" flipH="1">
          <a:off x="434450" y="1705914"/>
          <a:ext cx="347556" cy="291284"/>
        </a:xfrm>
        <a:prstGeom prst="uturnArrow">
          <a:avLst>
            <a:gd name="adj1" fmla="val 11666"/>
            <a:gd name="adj2" fmla="val 23333"/>
            <a:gd name="adj3" fmla="val 25000"/>
            <a:gd name="adj4" fmla="val 43750"/>
            <a:gd name="adj5" fmla="val 100000"/>
          </a:avLst>
        </a:prstGeom>
        <a:solidFill>
          <a:srgbClr val="FFC000">
            <a:alpha val="50000"/>
          </a:srgbClr>
        </a:solidFill>
        <a:ln w="254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1638473</xdr:colOff>
      <xdr:row>7</xdr:row>
      <xdr:rowOff>173777</xdr:rowOff>
    </xdr:from>
    <xdr:to>
      <xdr:col>3</xdr:col>
      <xdr:colOff>1770875</xdr:colOff>
      <xdr:row>9</xdr:row>
      <xdr:rowOff>66200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 flipH="1">
          <a:off x="7321821" y="1531309"/>
          <a:ext cx="132402" cy="258183"/>
        </a:xfrm>
        <a:prstGeom prst="straightConnector1">
          <a:avLst/>
        </a:prstGeom>
        <a:ln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1497796</xdr:colOff>
      <xdr:row>7</xdr:row>
      <xdr:rowOff>16550</xdr:rowOff>
    </xdr:from>
    <xdr:ext cx="573940" cy="217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7181144" y="1374082"/>
          <a:ext cx="57394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>
              <a:solidFill>
                <a:schemeClr val="bg1">
                  <a:lumMod val="75000"/>
                </a:schemeClr>
              </a:solidFill>
            </a:rPr>
            <a:t>lead tape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2:T502" headerRowCount="0" totalsRowShown="0">
  <tableColumns count="20">
    <tableColumn id="1" xr3:uid="{00000000-0010-0000-0000-000001000000}" name="Column1" dataDxfId="51"/>
    <tableColumn id="2" xr3:uid="{00000000-0010-0000-0000-000002000000}" name="Column2" dataDxfId="50"/>
    <tableColumn id="3" xr3:uid="{00000000-0010-0000-0000-000003000000}" name="Column3" dataDxfId="49"/>
    <tableColumn id="14" xr3:uid="{00000000-0010-0000-0000-00000E000000}" name="Column10" dataDxfId="48"/>
    <tableColumn id="19" xr3:uid="{00000000-0010-0000-0000-000013000000}" name="Column18" dataDxfId="47"/>
    <tableColumn id="20" xr3:uid="{00000000-0010-0000-0000-000014000000}" name="Column19" dataDxfId="46"/>
    <tableColumn id="18" xr3:uid="{00000000-0010-0000-0000-000012000000}" name="Column17" dataDxfId="45"/>
    <tableColumn id="9" xr3:uid="{00000000-0010-0000-0000-000009000000}" name="Column9" dataDxfId="44"/>
    <tableColumn id="5" xr3:uid="{00000000-0010-0000-0000-000005000000}" name="Column5" dataDxfId="43"/>
    <tableColumn id="11" xr3:uid="{00000000-0010-0000-0000-00000B000000}" name="Column15" dataDxfId="42"/>
    <tableColumn id="4" xr3:uid="{00000000-0010-0000-0000-000004000000}" name="Column4" dataDxfId="41"/>
    <tableColumn id="7" xr3:uid="{00000000-0010-0000-0000-000007000000}" name="Column7" dataDxfId="40"/>
    <tableColumn id="6" xr3:uid="{00000000-0010-0000-0000-000006000000}" name="Column6" dataDxfId="39"/>
    <tableColumn id="10" xr3:uid="{00000000-0010-0000-0000-00000A000000}" name="Column14" dataDxfId="38"/>
    <tableColumn id="12" xr3:uid="{00000000-0010-0000-0000-00000C000000}" name="Column16" dataDxfId="37"/>
    <tableColumn id="17" xr3:uid="{00000000-0010-0000-0000-000011000000}" name="Column13" dataDxfId="36"/>
    <tableColumn id="16" xr3:uid="{00000000-0010-0000-0000-000010000000}" name="Column12" dataDxfId="35"/>
    <tableColumn id="15" xr3:uid="{00000000-0010-0000-0000-00000F000000}" name="Column11" dataDxfId="34"/>
    <tableColumn id="8" xr3:uid="{00000000-0010-0000-0000-000008000000}" name="Column8" dataDxfId="33"/>
    <tableColumn id="13" xr3:uid="{00000000-0010-0000-0000-00000D000000}" name="Column822" dataDxfId="32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52" displayName="Table52" ref="A2:AF502" headerRowCount="0" totalsRowShown="0">
  <tableColumns count="32">
    <tableColumn id="1" xr3:uid="{00000000-0010-0000-0100-000001000000}" name="Column1" dataDxfId="31"/>
    <tableColumn id="5" xr3:uid="{00000000-0010-0000-0100-000005000000}" name="Column5" dataDxfId="30"/>
    <tableColumn id="21" xr3:uid="{00000000-0010-0000-0100-000015000000}" name="Column20" dataDxfId="29"/>
    <tableColumn id="23" xr3:uid="{00000000-0010-0000-0100-000017000000}" name="Column22" dataDxfId="28"/>
    <tableColumn id="24" xr3:uid="{00000000-0010-0000-0100-000018000000}" name="Column23" dataDxfId="27"/>
    <tableColumn id="25" xr3:uid="{00000000-0010-0000-0100-000019000000}" name="Column24" dataDxfId="26"/>
    <tableColumn id="30" xr3:uid="{00000000-0010-0000-0100-00001E000000}" name="Column29" dataDxfId="25"/>
    <tableColumn id="29" xr3:uid="{00000000-0010-0000-0100-00001D000000}" name="Column28" dataDxfId="24"/>
    <tableColumn id="28" xr3:uid="{00000000-0010-0000-0100-00001C000000}" name="Column27" dataDxfId="23"/>
    <tableColumn id="34" xr3:uid="{00000000-0010-0000-0100-000022000000}" name="Column33" dataDxfId="22"/>
    <tableColumn id="35" xr3:uid="{00000000-0010-0000-0100-000023000000}" name="Column34" dataDxfId="21"/>
    <tableColumn id="42" xr3:uid="{00000000-0010-0000-0100-00002A000000}" name="Column39" dataDxfId="20"/>
    <tableColumn id="43" xr3:uid="{00000000-0010-0000-0100-00002B000000}" name="Column40" dataDxfId="19"/>
    <tableColumn id="19" xr3:uid="{00000000-0010-0000-0100-000013000000}" name="Column18" dataDxfId="18"/>
    <tableColumn id="20" xr3:uid="{00000000-0010-0000-0100-000014000000}" name="Column19" dataDxfId="17"/>
    <tableColumn id="31" xr3:uid="{00000000-0010-0000-0100-00001F000000}" name="Column30" dataDxfId="16"/>
    <tableColumn id="27" xr3:uid="{00000000-0010-0000-0100-00001B000000}" name="Column26" dataDxfId="15"/>
    <tableColumn id="26" xr3:uid="{00000000-0010-0000-0100-00001A000000}" name="Column25" dataDxfId="14"/>
    <tableColumn id="22" xr3:uid="{00000000-0010-0000-0100-000016000000}" name="Column21" dataDxfId="13"/>
    <tableColumn id="32" xr3:uid="{00000000-0010-0000-0100-000020000000}" name="Column31" dataDxfId="12"/>
    <tableColumn id="33" xr3:uid="{00000000-0010-0000-0100-000021000000}" name="Column32" dataDxfId="11"/>
    <tableColumn id="37" xr3:uid="{00000000-0010-0000-0100-000025000000}" name="Column14" dataDxfId="10"/>
    <tableColumn id="36" xr3:uid="{00000000-0010-0000-0100-000024000000}" name="Column8" dataDxfId="9"/>
    <tableColumn id="39" xr3:uid="{00000000-0010-0000-0100-000027000000}" name="Column36" dataDxfId="8"/>
    <tableColumn id="38" xr3:uid="{00000000-0010-0000-0100-000026000000}" name="Column35" dataDxfId="7"/>
    <tableColumn id="41" xr3:uid="{00000000-0010-0000-0100-000029000000}" name="Column38" dataDxfId="6"/>
    <tableColumn id="40" xr3:uid="{00000000-0010-0000-0100-000028000000}" name="Column37" dataDxfId="5"/>
    <tableColumn id="10" xr3:uid="{00000000-0010-0000-0100-00000A000000}" name="Column42" dataDxfId="4"/>
    <tableColumn id="8" xr3:uid="{00000000-0010-0000-0100-000008000000}" name="Column41" dataDxfId="3"/>
    <tableColumn id="9" xr3:uid="{00000000-0010-0000-0100-000009000000}" name="Column9" dataDxfId="2"/>
    <tableColumn id="4" xr3:uid="{00000000-0010-0000-0100-000004000000}" name="Column4" dataDxfId="1"/>
    <tableColumn id="6" xr3:uid="{00000000-0010-0000-0100-000006000000}" name="Column6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Relationship Id="rId5" Type="http://schemas.openxmlformats.org/officeDocument/2006/relationships/comments" Target="../comments1.xml" /><Relationship Id="rId4" Type="http://schemas.openxmlformats.org/officeDocument/2006/relationships/table" Target="../tables/table1.xml" 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 /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02"/>
  <sheetViews>
    <sheetView zoomScaleNormal="100" zoomScaleSheetLayoutView="100" workbookViewId="0">
      <selection activeCell="F14" sqref="F14"/>
    </sheetView>
  </sheetViews>
  <sheetFormatPr defaultColWidth="8.7421875" defaultRowHeight="15" x14ac:dyDescent="0.2"/>
  <cols>
    <col min="1" max="1" width="41.296875" style="18" customWidth="1"/>
    <col min="2" max="3" width="9.01171875" style="16" customWidth="1"/>
    <col min="4" max="4" width="9.01171875" style="16" hidden="1" customWidth="1"/>
    <col min="5" max="6" width="9.01171875" style="52" customWidth="1"/>
    <col min="7" max="7" width="5.78125" style="64" bestFit="1" customWidth="1"/>
    <col min="8" max="8" width="1.74609375" customWidth="1"/>
    <col min="9" max="9" width="9.953125" style="40" customWidth="1"/>
    <col min="10" max="10" width="5.6484375" style="10" bestFit="1" customWidth="1"/>
    <col min="11" max="11" width="5.24609375" style="10" hidden="1" customWidth="1"/>
    <col min="12" max="12" width="5.109375" style="10" hidden="1" customWidth="1"/>
    <col min="13" max="14" width="8.7421875" hidden="1" customWidth="1"/>
    <col min="15" max="15" width="8.609375" style="16" hidden="1" customWidth="1"/>
    <col min="16" max="16" width="5.78125" hidden="1" customWidth="1"/>
    <col min="17" max="17" width="6.05078125" style="23" hidden="1" customWidth="1"/>
    <col min="18" max="18" width="5.6484375" style="4" hidden="1" customWidth="1"/>
    <col min="19" max="19" width="6.1875" style="4" hidden="1" customWidth="1"/>
    <col min="20" max="20" width="7.93359375" style="4" hidden="1" customWidth="1"/>
    <col min="21" max="21" width="7.3984375" customWidth="1"/>
    <col min="22" max="22" width="9.14453125" customWidth="1"/>
    <col min="23" max="23" width="9.01171875" style="19" customWidth="1"/>
    <col min="24" max="25" width="7.6640625" style="22" customWidth="1"/>
    <col min="26" max="26" width="7.6640625" style="22" hidden="1" customWidth="1"/>
    <col min="27" max="27" width="7.6640625" style="24" customWidth="1"/>
    <col min="28" max="29" width="8.7421875" style="5"/>
    <col min="30" max="30" width="10.0859375" style="5" customWidth="1"/>
    <col min="31" max="16384" width="8.7421875" style="5"/>
  </cols>
  <sheetData>
    <row r="1" spans="1:27" ht="21" x14ac:dyDescent="0.3">
      <c r="A1" s="28" t="s">
        <v>2689</v>
      </c>
      <c r="B1" s="29" t="s">
        <v>2605</v>
      </c>
      <c r="C1" s="65"/>
      <c r="D1" s="65" t="s">
        <v>2677</v>
      </c>
      <c r="E1" s="65"/>
      <c r="F1" s="65"/>
      <c r="G1" s="62"/>
      <c r="H1" s="26"/>
      <c r="I1" s="25" t="s">
        <v>2606</v>
      </c>
      <c r="J1" s="58"/>
      <c r="K1" s="58"/>
      <c r="L1" s="58"/>
      <c r="M1" s="53"/>
      <c r="N1" s="53"/>
      <c r="O1" s="25"/>
      <c r="P1" s="25"/>
      <c r="Q1" s="25"/>
      <c r="R1" s="25"/>
      <c r="S1" s="25"/>
      <c r="T1" s="25"/>
      <c r="U1" s="5"/>
      <c r="V1" s="5"/>
      <c r="W1" s="5"/>
      <c r="X1" s="5"/>
      <c r="Y1" s="5"/>
      <c r="Z1" s="5"/>
      <c r="AA1" s="5"/>
    </row>
    <row r="2" spans="1:27" ht="56.25" x14ac:dyDescent="0.2">
      <c r="A2" s="11" t="s">
        <v>2601</v>
      </c>
      <c r="B2" s="12" t="s">
        <v>2654</v>
      </c>
      <c r="C2" s="13" t="s">
        <v>2621</v>
      </c>
      <c r="D2" s="12" t="s">
        <v>2612</v>
      </c>
      <c r="E2" s="57" t="s">
        <v>2686</v>
      </c>
      <c r="F2" s="57" t="s">
        <v>2687</v>
      </c>
      <c r="G2" s="56" t="s">
        <v>2650</v>
      </c>
      <c r="H2" s="8"/>
      <c r="I2" s="20" t="s">
        <v>2688</v>
      </c>
      <c r="J2" s="59" t="s">
        <v>2651</v>
      </c>
      <c r="K2" s="59" t="s">
        <v>2602</v>
      </c>
      <c r="L2" s="59" t="s">
        <v>2619</v>
      </c>
      <c r="M2" s="54" t="s">
        <v>2653</v>
      </c>
      <c r="N2" s="54" t="s">
        <v>2618</v>
      </c>
      <c r="O2" s="21" t="s">
        <v>2620</v>
      </c>
      <c r="P2" s="27" t="s">
        <v>2609</v>
      </c>
      <c r="Q2" s="27" t="s">
        <v>2610</v>
      </c>
      <c r="R2" s="27" t="s">
        <v>2611</v>
      </c>
      <c r="S2" s="21" t="s">
        <v>2613</v>
      </c>
      <c r="T2" s="21" t="s">
        <v>2614</v>
      </c>
      <c r="U2" s="5"/>
      <c r="V2" s="5"/>
      <c r="W2" s="5"/>
      <c r="X2" s="5"/>
      <c r="Y2" s="5"/>
      <c r="Z2" s="5"/>
      <c r="AA2" s="5"/>
    </row>
    <row r="3" spans="1:27" x14ac:dyDescent="0.2">
      <c r="A3" s="14" t="s">
        <v>2656</v>
      </c>
      <c r="B3" s="34">
        <v>332.6</v>
      </c>
      <c r="C3" s="35">
        <v>33.267716535433074</v>
      </c>
      <c r="D3" s="34"/>
      <c r="E3" s="51"/>
      <c r="F3" s="51"/>
      <c r="G3" s="63">
        <v>0.5</v>
      </c>
      <c r="H3" s="7"/>
      <c r="I3" s="61" t="str">
        <f>INDEX('swingweight table'!$B$2:$B$2601,MATCH(MROUND(K3,0.175)+0.0001,'swingweight table'!$A$2:$A$2601,1))</f>
        <v>D7.2</v>
      </c>
      <c r="J3" s="60" t="str">
        <f>INDEX('swingweight table'!$B$2:$B$2601,MATCH(MROUND(O3,0.175)+0.0001,'swingweight table'!$A$2:$A$2601,1))</f>
        <v>D3.8</v>
      </c>
      <c r="K3" s="60">
        <f>(B3*0.035274)*(C3-14)+(E3*0.035274)*(F3-14)</f>
        <v>226.05140143937012</v>
      </c>
      <c r="L3" s="60">
        <f>(B3*0.035274*C3)+(E3*0.035274*F3)</f>
        <v>390.30125503937018</v>
      </c>
      <c r="M3" s="55" t="str">
        <f>INDEX('swingweight table'!$E$2:$E$2601,MATCH(IF(K3&lt;((MROUND(K3,0.175)+0.1)+(MROUND(K3,0.175)-0.075))/2,MROUND(K3,0.175)-0.0749,MROUND(K3,0.175)+0.1001),'swingweight table'!$D$2:$D$2601,1))</f>
        <v>D7.3</v>
      </c>
      <c r="N3" s="55">
        <f t="shared" ref="N3:N66" si="0">(K3-O3)/1.75*-1</f>
        <v>-3.3520378285714156</v>
      </c>
      <c r="O3" s="22">
        <f>(B3*0.035274)*(C3-(14+G3))+(E3*0.035274)*(F3-(14+G3))</f>
        <v>220.18533523937015</v>
      </c>
      <c r="P3" s="22">
        <f t="shared" ref="P3:P66" si="1">B3*0.001</f>
        <v>0.33260000000000001</v>
      </c>
      <c r="Q3" s="22">
        <f t="shared" ref="Q3:Q66" si="2">C3*2.54</f>
        <v>84.500000000000014</v>
      </c>
      <c r="R3" s="22">
        <f t="shared" ref="R3:R66" si="3">D3*2.54</f>
        <v>0</v>
      </c>
      <c r="S3" s="24">
        <f t="shared" ref="S3:S66" si="4">P3*Q3^2</f>
        <v>2374.847150000001</v>
      </c>
      <c r="T3" s="24">
        <f t="shared" ref="T3:T66" si="5">((P3*R3^2)/12)-(P3*(R3/2-Q3)^2)+(P3*Q3^2)</f>
        <v>0</v>
      </c>
      <c r="U3" s="30" t="s">
        <v>2617</v>
      </c>
      <c r="V3" s="30"/>
      <c r="W3" s="5"/>
      <c r="X3" s="5"/>
      <c r="Y3" s="5"/>
      <c r="Z3" s="5"/>
      <c r="AA3" s="5"/>
    </row>
    <row r="4" spans="1:27" x14ac:dyDescent="0.2">
      <c r="A4" s="14" t="s">
        <v>2652</v>
      </c>
      <c r="B4" s="34">
        <v>445.7</v>
      </c>
      <c r="C4" s="35">
        <v>27.6875</v>
      </c>
      <c r="D4" s="34"/>
      <c r="E4" s="51"/>
      <c r="F4" s="51"/>
      <c r="G4" s="63"/>
      <c r="H4" s="7"/>
      <c r="I4" s="61" t="str">
        <f>INDEX('swingweight table'!$B$2:$B$2601,MATCH(MROUND(K4,0.175)+0.0001,'swingweight table'!$A$2:$A$2601,1))</f>
        <v>D1.0</v>
      </c>
      <c r="J4" s="60" t="str">
        <f>INDEX('swingweight table'!$B$2:$B$2601,MATCH(MROUND(O4,0.175)+0.0001,'swingweight table'!$A$2:$A$2601,1))</f>
        <v>D1.0</v>
      </c>
      <c r="K4" s="60">
        <f t="shared" ref="K4:K67" si="6">(B4*0.035274)*(C4-14)+(E4*0.035274)*(F4-14)</f>
        <v>215.18969838749999</v>
      </c>
      <c r="L4" s="60">
        <f t="shared" ref="L4:L67" si="7">(B4*0.035274*C4)+(E4*0.035274*F4)</f>
        <v>435.29240358749996</v>
      </c>
      <c r="M4" s="55" t="str">
        <f>INDEX('swingweight table'!$E$2:$E$2601,MATCH(IF(K4&lt;((MROUND(K4,0.175)+0.1)+(MROUND(K4,0.175)-0.075))/2,MROUND(K4,0.175)-0.0749,MROUND(K4,0.175)+0.1001),'swingweight table'!$D$2:$D$2601,1))</f>
        <v>D1.1</v>
      </c>
      <c r="N4" s="55">
        <f t="shared" si="0"/>
        <v>0</v>
      </c>
      <c r="O4" s="22">
        <f t="shared" ref="O4:O67" si="8">(B4*0.035274)*(C4-(14+G4))+(E4*0.035274)*(F4-(14+G4))</f>
        <v>215.18969838749999</v>
      </c>
      <c r="P4" s="22">
        <f t="shared" si="1"/>
        <v>0.44569999999999999</v>
      </c>
      <c r="Q4" s="22">
        <f t="shared" si="2"/>
        <v>70.326250000000002</v>
      </c>
      <c r="R4" s="22">
        <f t="shared" si="3"/>
        <v>0</v>
      </c>
      <c r="S4" s="24">
        <f t="shared" si="4"/>
        <v>2204.3347873901562</v>
      </c>
      <c r="T4" s="24">
        <f t="shared" si="5"/>
        <v>0</v>
      </c>
      <c r="U4" s="33" t="s">
        <v>2615</v>
      </c>
      <c r="V4" s="31">
        <v>845</v>
      </c>
      <c r="W4" s="5"/>
      <c r="X4" s="5"/>
      <c r="Y4" s="5"/>
      <c r="Z4" s="5"/>
      <c r="AA4" s="5"/>
    </row>
    <row r="5" spans="1:27" x14ac:dyDescent="0.2">
      <c r="A5" s="14" t="s">
        <v>2655</v>
      </c>
      <c r="B5" s="34">
        <v>445.7</v>
      </c>
      <c r="C5" s="35">
        <v>27.6875</v>
      </c>
      <c r="D5" s="34"/>
      <c r="E5" s="51">
        <v>4</v>
      </c>
      <c r="F5" s="51">
        <v>36.5</v>
      </c>
      <c r="G5" s="63"/>
      <c r="H5" s="7"/>
      <c r="I5" s="61" t="str">
        <f>INDEX('swingweight table'!$B$2:$B$2601,MATCH(MROUND(K5,0.175)+0.0001,'swingweight table'!$A$2:$A$2601,1))</f>
        <v>D2.8</v>
      </c>
      <c r="J5" s="60" t="str">
        <f>INDEX('swingweight table'!$B$2:$B$2601,MATCH(MROUND(O5,0.175)+0.0001,'swingweight table'!$A$2:$A$2601,1))</f>
        <v>D2.8</v>
      </c>
      <c r="K5" s="60">
        <f t="shared" si="6"/>
        <v>218.36435838749998</v>
      </c>
      <c r="L5" s="60">
        <f t="shared" si="7"/>
        <v>440.44240758749999</v>
      </c>
      <c r="M5" s="55" t="str">
        <f>INDEX('swingweight table'!$E$2:$E$2601,MATCH(IF(K5&lt;((MROUND(K5,0.175)+0.1)+(MROUND(K5,0.175)-0.075))/2,MROUND(K5,0.175)-0.0749,MROUND(K5,0.175)+0.1001),'swingweight table'!$D$2:$D$2601,1))</f>
        <v>D2.9</v>
      </c>
      <c r="N5" s="55">
        <f t="shared" si="0"/>
        <v>0</v>
      </c>
      <c r="O5" s="22">
        <f t="shared" si="8"/>
        <v>218.36435838749998</v>
      </c>
      <c r="P5" s="22">
        <f t="shared" si="1"/>
        <v>0.44569999999999999</v>
      </c>
      <c r="Q5" s="22">
        <f t="shared" si="2"/>
        <v>70.326250000000002</v>
      </c>
      <c r="R5" s="22">
        <f t="shared" si="3"/>
        <v>0</v>
      </c>
      <c r="S5" s="24">
        <f t="shared" si="4"/>
        <v>2204.3347873901562</v>
      </c>
      <c r="T5" s="24">
        <f t="shared" si="5"/>
        <v>0</v>
      </c>
      <c r="U5" s="33" t="s">
        <v>2616</v>
      </c>
      <c r="V5" s="32">
        <f>V4/25.4</f>
        <v>33.267716535433074</v>
      </c>
      <c r="W5" s="5"/>
      <c r="X5" s="5"/>
      <c r="Y5" s="5"/>
      <c r="Z5" s="5"/>
      <c r="AA5" s="5"/>
    </row>
    <row r="6" spans="1:27" x14ac:dyDescent="0.2">
      <c r="A6" s="14"/>
      <c r="B6" s="34"/>
      <c r="C6" s="35"/>
      <c r="D6" s="34"/>
      <c r="E6" s="51"/>
      <c r="F6" s="51"/>
      <c r="G6" s="63"/>
      <c r="H6" s="7"/>
      <c r="I6" s="61" t="e">
        <f>INDEX('swingweight table'!$B$2:$B$2601,MATCH(MROUND(K6,0.175)+0.0001,'swingweight table'!$A$2:$A$2601,1))</f>
        <v>#N/A</v>
      </c>
      <c r="J6" s="60" t="e">
        <f>INDEX('swingweight table'!$B$2:$B$2601,MATCH(MROUND(O6,0.175)+0.0001,'swingweight table'!$A$2:$A$2601,1))</f>
        <v>#N/A</v>
      </c>
      <c r="K6" s="60">
        <f t="shared" si="6"/>
        <v>0</v>
      </c>
      <c r="L6" s="60">
        <f t="shared" si="7"/>
        <v>0</v>
      </c>
      <c r="M6" s="55" t="e">
        <f>INDEX('swingweight table'!$E$2:$E$2601,MATCH(IF(K6&lt;((MROUND(K6,0.175)+0.1)+(MROUND(K6,0.175)-0.075))/2,MROUND(K6,0.175)-0.0749,MROUND(K6,0.175)+0.1001),'swingweight table'!$D$2:$D$2601,1))</f>
        <v>#N/A</v>
      </c>
      <c r="N6" s="55">
        <f t="shared" si="0"/>
        <v>0</v>
      </c>
      <c r="O6" s="22">
        <f t="shared" si="8"/>
        <v>0</v>
      </c>
      <c r="P6" s="22">
        <f t="shared" si="1"/>
        <v>0</v>
      </c>
      <c r="Q6" s="22">
        <f t="shared" si="2"/>
        <v>0</v>
      </c>
      <c r="R6" s="22">
        <f t="shared" si="3"/>
        <v>0</v>
      </c>
      <c r="S6" s="24">
        <f t="shared" si="4"/>
        <v>0</v>
      </c>
      <c r="T6" s="24">
        <f t="shared" si="5"/>
        <v>0</v>
      </c>
      <c r="U6" s="5"/>
      <c r="V6" s="5"/>
      <c r="W6" s="5"/>
      <c r="X6" s="5"/>
      <c r="Y6" s="5"/>
      <c r="Z6" s="5"/>
      <c r="AA6" s="5"/>
    </row>
    <row r="7" spans="1:27" x14ac:dyDescent="0.2">
      <c r="A7" s="14"/>
      <c r="B7" s="34"/>
      <c r="C7" s="35"/>
      <c r="D7" s="34"/>
      <c r="E7" s="51"/>
      <c r="F7" s="51"/>
      <c r="G7" s="63"/>
      <c r="H7" s="7"/>
      <c r="I7" s="61" t="e">
        <f>INDEX('swingweight table'!$B$2:$B$2601,MATCH(MROUND(K7,0.175)+0.0001,'swingweight table'!$A$2:$A$2601,1))</f>
        <v>#N/A</v>
      </c>
      <c r="J7" s="60" t="e">
        <f>INDEX('swingweight table'!$B$2:$B$2601,MATCH(MROUND(O7,0.175)+0.0001,'swingweight table'!$A$2:$A$2601,1))</f>
        <v>#N/A</v>
      </c>
      <c r="K7" s="60">
        <f t="shared" si="6"/>
        <v>0</v>
      </c>
      <c r="L7" s="60">
        <f t="shared" si="7"/>
        <v>0</v>
      </c>
      <c r="M7" s="55" t="e">
        <f>INDEX('swingweight table'!$E$2:$E$2601,MATCH(IF(K7&lt;((MROUND(K7,0.175)+0.1)+(MROUND(K7,0.175)-0.075))/2,MROUND(K7,0.175)-0.0749,MROUND(K7,0.175)+0.1001),'swingweight table'!$D$2:$D$2601,1))</f>
        <v>#N/A</v>
      </c>
      <c r="N7" s="55">
        <f t="shared" si="0"/>
        <v>0</v>
      </c>
      <c r="O7" s="22">
        <f t="shared" si="8"/>
        <v>0</v>
      </c>
      <c r="P7" s="22">
        <f t="shared" si="1"/>
        <v>0</v>
      </c>
      <c r="Q7" s="22">
        <f t="shared" si="2"/>
        <v>0</v>
      </c>
      <c r="R7" s="22">
        <f t="shared" si="3"/>
        <v>0</v>
      </c>
      <c r="S7" s="24">
        <f t="shared" si="4"/>
        <v>0</v>
      </c>
      <c r="T7" s="24">
        <f t="shared" si="5"/>
        <v>0</v>
      </c>
      <c r="U7" s="5"/>
      <c r="V7" s="6"/>
      <c r="W7" s="5"/>
      <c r="X7" s="5"/>
      <c r="Y7" s="5"/>
      <c r="Z7" s="5"/>
      <c r="AA7" s="5"/>
    </row>
    <row r="8" spans="1:27" x14ac:dyDescent="0.2">
      <c r="A8" s="14"/>
      <c r="B8" s="34"/>
      <c r="C8" s="35"/>
      <c r="D8" s="34"/>
      <c r="E8" s="51"/>
      <c r="F8" s="51"/>
      <c r="G8" s="63"/>
      <c r="H8" s="7"/>
      <c r="I8" s="61" t="e">
        <f>INDEX('swingweight table'!$B$2:$B$2601,MATCH(MROUND(K8,0.175)+0.0001,'swingweight table'!$A$2:$A$2601,1))</f>
        <v>#N/A</v>
      </c>
      <c r="J8" s="60" t="e">
        <f>INDEX('swingweight table'!$B$2:$B$2601,MATCH(MROUND(O8,0.175)+0.0001,'swingweight table'!$A$2:$A$2601,1))</f>
        <v>#N/A</v>
      </c>
      <c r="K8" s="60">
        <f t="shared" si="6"/>
        <v>0</v>
      </c>
      <c r="L8" s="60">
        <f t="shared" si="7"/>
        <v>0</v>
      </c>
      <c r="M8" s="55" t="e">
        <f>INDEX('swingweight table'!$E$2:$E$2601,MATCH(IF(K8&lt;((MROUND(K8,0.175)+0.1)+(MROUND(K8,0.175)-0.075))/2,MROUND(K8,0.175)-0.0749,MROUND(K8,0.175)+0.1001),'swingweight table'!$D$2:$D$2601,1))</f>
        <v>#N/A</v>
      </c>
      <c r="N8" s="55">
        <f t="shared" si="0"/>
        <v>0</v>
      </c>
      <c r="O8" s="22">
        <f t="shared" si="8"/>
        <v>0</v>
      </c>
      <c r="P8" s="22">
        <f t="shared" si="1"/>
        <v>0</v>
      </c>
      <c r="Q8" s="22">
        <f t="shared" si="2"/>
        <v>0</v>
      </c>
      <c r="R8" s="22">
        <f t="shared" si="3"/>
        <v>0</v>
      </c>
      <c r="S8" s="24">
        <f t="shared" si="4"/>
        <v>0</v>
      </c>
      <c r="T8" s="24">
        <f t="shared" si="5"/>
        <v>0</v>
      </c>
      <c r="U8" s="5"/>
      <c r="V8" s="5"/>
      <c r="W8" s="5"/>
      <c r="X8" s="5"/>
      <c r="Y8" s="5"/>
      <c r="Z8" s="5"/>
      <c r="AA8" s="5"/>
    </row>
    <row r="9" spans="1:27" x14ac:dyDescent="0.2">
      <c r="A9" s="14"/>
      <c r="B9" s="34"/>
      <c r="C9" s="35"/>
      <c r="D9" s="34"/>
      <c r="E9" s="51"/>
      <c r="F9" s="51"/>
      <c r="G9" s="63"/>
      <c r="H9" s="7"/>
      <c r="I9" s="61" t="e">
        <f>INDEX('swingweight table'!$B$2:$B$2601,MATCH(MROUND(K9,0.175)+0.0001,'swingweight table'!$A$2:$A$2601,1))</f>
        <v>#N/A</v>
      </c>
      <c r="J9" s="60" t="e">
        <f>INDEX('swingweight table'!$B$2:$B$2601,MATCH(MROUND(O9,0.175)+0.0001,'swingweight table'!$A$2:$A$2601,1))</f>
        <v>#N/A</v>
      </c>
      <c r="K9" s="60">
        <f t="shared" si="6"/>
        <v>0</v>
      </c>
      <c r="L9" s="60">
        <f t="shared" si="7"/>
        <v>0</v>
      </c>
      <c r="M9" s="55" t="e">
        <f>INDEX('swingweight table'!$E$2:$E$2601,MATCH(IF(K9&lt;((MROUND(K9,0.175)+0.1)+(MROUND(K9,0.175)-0.075))/2,MROUND(K9,0.175)-0.0749,MROUND(K9,0.175)+0.1001),'swingweight table'!$D$2:$D$2601,1))</f>
        <v>#N/A</v>
      </c>
      <c r="N9" s="55">
        <f t="shared" si="0"/>
        <v>0</v>
      </c>
      <c r="O9" s="22">
        <f t="shared" si="8"/>
        <v>0</v>
      </c>
      <c r="P9" s="22">
        <f t="shared" si="1"/>
        <v>0</v>
      </c>
      <c r="Q9" s="22">
        <f t="shared" si="2"/>
        <v>0</v>
      </c>
      <c r="R9" s="22">
        <f t="shared" si="3"/>
        <v>0</v>
      </c>
      <c r="S9" s="24">
        <f t="shared" si="4"/>
        <v>0</v>
      </c>
      <c r="T9" s="24">
        <f t="shared" si="5"/>
        <v>0</v>
      </c>
      <c r="U9" s="5"/>
      <c r="V9" s="5"/>
      <c r="W9" s="5"/>
      <c r="X9" s="5"/>
      <c r="Y9" s="5"/>
      <c r="Z9" s="5"/>
      <c r="AA9" s="5"/>
    </row>
    <row r="10" spans="1:27" x14ac:dyDescent="0.2">
      <c r="A10" s="14"/>
      <c r="B10" s="34"/>
      <c r="C10" s="35"/>
      <c r="D10" s="34"/>
      <c r="E10" s="51"/>
      <c r="F10" s="51"/>
      <c r="G10" s="63"/>
      <c r="H10" s="7"/>
      <c r="I10" s="61" t="e">
        <f>INDEX('swingweight table'!$B$2:$B$2601,MATCH(MROUND(K10,0.175)+0.0001,'swingweight table'!$A$2:$A$2601,1))</f>
        <v>#N/A</v>
      </c>
      <c r="J10" s="60" t="e">
        <f>INDEX('swingweight table'!$B$2:$B$2601,MATCH(MROUND(O10,0.175)+0.0001,'swingweight table'!$A$2:$A$2601,1))</f>
        <v>#N/A</v>
      </c>
      <c r="K10" s="60">
        <f t="shared" si="6"/>
        <v>0</v>
      </c>
      <c r="L10" s="60">
        <f t="shared" si="7"/>
        <v>0</v>
      </c>
      <c r="M10" s="55" t="e">
        <f>INDEX('swingweight table'!$E$2:$E$2601,MATCH(IF(K10&lt;((MROUND(K10,0.175)+0.1)+(MROUND(K10,0.175)-0.075))/2,MROUND(K10,0.175)-0.0749,MROUND(K10,0.175)+0.1001),'swingweight table'!$D$2:$D$2601,1))</f>
        <v>#N/A</v>
      </c>
      <c r="N10" s="55">
        <f t="shared" si="0"/>
        <v>0</v>
      </c>
      <c r="O10" s="22">
        <f t="shared" si="8"/>
        <v>0</v>
      </c>
      <c r="P10" s="22">
        <f t="shared" si="1"/>
        <v>0</v>
      </c>
      <c r="Q10" s="22">
        <f t="shared" si="2"/>
        <v>0</v>
      </c>
      <c r="R10" s="22">
        <f t="shared" si="3"/>
        <v>0</v>
      </c>
      <c r="S10" s="24">
        <f t="shared" si="4"/>
        <v>0</v>
      </c>
      <c r="T10" s="24">
        <f t="shared" si="5"/>
        <v>0</v>
      </c>
      <c r="U10" s="5"/>
      <c r="V10" s="5"/>
      <c r="W10" s="5"/>
      <c r="X10" s="5"/>
      <c r="Y10" s="5"/>
      <c r="Z10" s="5"/>
      <c r="AA10" s="5"/>
    </row>
    <row r="11" spans="1:27" x14ac:dyDescent="0.2">
      <c r="A11" s="14"/>
      <c r="B11" s="34"/>
      <c r="C11" s="35"/>
      <c r="D11" s="34"/>
      <c r="E11" s="51"/>
      <c r="F11" s="51"/>
      <c r="G11" s="63"/>
      <c r="H11" s="7"/>
      <c r="I11" s="61" t="e">
        <f>INDEX('swingweight table'!$B$2:$B$2601,MATCH(MROUND(K11,0.175)+0.0001,'swingweight table'!$A$2:$A$2601,1))</f>
        <v>#N/A</v>
      </c>
      <c r="J11" s="60" t="e">
        <f>INDEX('swingweight table'!$B$2:$B$2601,MATCH(MROUND(O11,0.175)+0.0001,'swingweight table'!$A$2:$A$2601,1))</f>
        <v>#N/A</v>
      </c>
      <c r="K11" s="60">
        <f t="shared" si="6"/>
        <v>0</v>
      </c>
      <c r="L11" s="60">
        <f t="shared" si="7"/>
        <v>0</v>
      </c>
      <c r="M11" s="55" t="e">
        <f>INDEX('swingweight table'!$E$2:$E$2601,MATCH(IF(K11&lt;((MROUND(K11,0.175)+0.1)+(MROUND(K11,0.175)-0.075))/2,MROUND(K11,0.175)-0.0749,MROUND(K11,0.175)+0.1001),'swingweight table'!$D$2:$D$2601,1))</f>
        <v>#N/A</v>
      </c>
      <c r="N11" s="55">
        <f t="shared" si="0"/>
        <v>0</v>
      </c>
      <c r="O11" s="22">
        <f t="shared" si="8"/>
        <v>0</v>
      </c>
      <c r="P11" s="22">
        <f t="shared" si="1"/>
        <v>0</v>
      </c>
      <c r="Q11" s="22">
        <f t="shared" si="2"/>
        <v>0</v>
      </c>
      <c r="R11" s="22">
        <f t="shared" si="3"/>
        <v>0</v>
      </c>
      <c r="S11" s="24">
        <f t="shared" si="4"/>
        <v>0</v>
      </c>
      <c r="T11" s="24">
        <f t="shared" si="5"/>
        <v>0</v>
      </c>
      <c r="U11" s="5"/>
      <c r="V11" s="5"/>
      <c r="W11" s="5"/>
      <c r="X11" s="5"/>
      <c r="Y11" s="5"/>
      <c r="Z11" s="5"/>
      <c r="AA11" s="5"/>
    </row>
    <row r="12" spans="1:27" x14ac:dyDescent="0.2">
      <c r="A12" s="14"/>
      <c r="B12" s="34"/>
      <c r="C12" s="35"/>
      <c r="D12" s="34"/>
      <c r="E12" s="51"/>
      <c r="F12" s="51"/>
      <c r="G12" s="63"/>
      <c r="H12" s="7"/>
      <c r="I12" s="61" t="e">
        <f>INDEX('swingweight table'!$B$2:$B$2601,MATCH(MROUND(K12,0.175)+0.0001,'swingweight table'!$A$2:$A$2601,1))</f>
        <v>#N/A</v>
      </c>
      <c r="J12" s="60" t="e">
        <f>INDEX('swingweight table'!$B$2:$B$2601,MATCH(MROUND(O12,0.175)+0.0001,'swingweight table'!$A$2:$A$2601,1))</f>
        <v>#N/A</v>
      </c>
      <c r="K12" s="60">
        <f t="shared" si="6"/>
        <v>0</v>
      </c>
      <c r="L12" s="60">
        <f t="shared" si="7"/>
        <v>0</v>
      </c>
      <c r="M12" s="55" t="e">
        <f>INDEX('swingweight table'!$E$2:$E$2601,MATCH(IF(K12&lt;((MROUND(K12,0.175)+0.1)+(MROUND(K12,0.175)-0.075))/2,MROUND(K12,0.175)-0.0749,MROUND(K12,0.175)+0.1001),'swingweight table'!$D$2:$D$2601,1))</f>
        <v>#N/A</v>
      </c>
      <c r="N12" s="55">
        <f t="shared" si="0"/>
        <v>0</v>
      </c>
      <c r="O12" s="22">
        <f t="shared" si="8"/>
        <v>0</v>
      </c>
      <c r="P12" s="22">
        <f t="shared" si="1"/>
        <v>0</v>
      </c>
      <c r="Q12" s="22">
        <f t="shared" si="2"/>
        <v>0</v>
      </c>
      <c r="R12" s="22">
        <f t="shared" si="3"/>
        <v>0</v>
      </c>
      <c r="S12" s="24">
        <f t="shared" si="4"/>
        <v>0</v>
      </c>
      <c r="T12" s="24">
        <f t="shared" si="5"/>
        <v>0</v>
      </c>
      <c r="U12" s="5"/>
      <c r="V12" s="5"/>
      <c r="W12" s="5"/>
      <c r="X12" s="5"/>
      <c r="Y12" s="5"/>
      <c r="Z12" s="5"/>
      <c r="AA12" s="5"/>
    </row>
    <row r="13" spans="1:27" x14ac:dyDescent="0.2">
      <c r="A13" s="14"/>
      <c r="B13" s="34"/>
      <c r="C13" s="35"/>
      <c r="D13" s="34"/>
      <c r="E13" s="51"/>
      <c r="F13" s="51"/>
      <c r="G13" s="63"/>
      <c r="H13" s="7"/>
      <c r="I13" s="61" t="e">
        <f>INDEX('swingweight table'!$B$2:$B$2601,MATCH(MROUND(K13,0.175)+0.0001,'swingweight table'!$A$2:$A$2601,1))</f>
        <v>#N/A</v>
      </c>
      <c r="J13" s="60" t="e">
        <f>INDEX('swingweight table'!$B$2:$B$2601,MATCH(MROUND(O13,0.175)+0.0001,'swingweight table'!$A$2:$A$2601,1))</f>
        <v>#N/A</v>
      </c>
      <c r="K13" s="60">
        <f t="shared" si="6"/>
        <v>0</v>
      </c>
      <c r="L13" s="60">
        <f t="shared" si="7"/>
        <v>0</v>
      </c>
      <c r="M13" s="55" t="e">
        <f>INDEX('swingweight table'!$E$2:$E$2601,MATCH(IF(K13&lt;((MROUND(K13,0.175)+0.1)+(MROUND(K13,0.175)-0.075))/2,MROUND(K13,0.175)-0.0749,MROUND(K13,0.175)+0.1001),'swingweight table'!$D$2:$D$2601,1))</f>
        <v>#N/A</v>
      </c>
      <c r="N13" s="55">
        <f t="shared" si="0"/>
        <v>0</v>
      </c>
      <c r="O13" s="22">
        <f t="shared" si="8"/>
        <v>0</v>
      </c>
      <c r="P13" s="22">
        <f t="shared" si="1"/>
        <v>0</v>
      </c>
      <c r="Q13" s="22">
        <f t="shared" si="2"/>
        <v>0</v>
      </c>
      <c r="R13" s="22">
        <f t="shared" si="3"/>
        <v>0</v>
      </c>
      <c r="S13" s="24">
        <f t="shared" si="4"/>
        <v>0</v>
      </c>
      <c r="T13" s="24">
        <f t="shared" si="5"/>
        <v>0</v>
      </c>
      <c r="U13" s="5"/>
      <c r="V13" s="5"/>
      <c r="W13" s="5"/>
      <c r="X13" s="5"/>
      <c r="Y13" s="5"/>
      <c r="Z13" s="5"/>
      <c r="AA13" s="5"/>
    </row>
    <row r="14" spans="1:27" x14ac:dyDescent="0.2">
      <c r="A14" s="14"/>
      <c r="B14" s="34"/>
      <c r="C14" s="35"/>
      <c r="D14" s="34"/>
      <c r="E14" s="51"/>
      <c r="F14" s="51"/>
      <c r="G14" s="63"/>
      <c r="H14" s="7"/>
      <c r="I14" s="61" t="e">
        <f>INDEX('swingweight table'!$B$2:$B$2601,MATCH(MROUND(K14,0.175)+0.0001,'swingweight table'!$A$2:$A$2601,1))</f>
        <v>#N/A</v>
      </c>
      <c r="J14" s="60" t="e">
        <f>INDEX('swingweight table'!$B$2:$B$2601,MATCH(MROUND(O14,0.175)+0.0001,'swingweight table'!$A$2:$A$2601,1))</f>
        <v>#N/A</v>
      </c>
      <c r="K14" s="60">
        <f t="shared" si="6"/>
        <v>0</v>
      </c>
      <c r="L14" s="60">
        <f t="shared" si="7"/>
        <v>0</v>
      </c>
      <c r="M14" s="55" t="e">
        <f>INDEX('swingweight table'!$E$2:$E$2601,MATCH(IF(K14&lt;((MROUND(K14,0.175)+0.1)+(MROUND(K14,0.175)-0.075))/2,MROUND(K14,0.175)-0.0749,MROUND(K14,0.175)+0.1001),'swingweight table'!$D$2:$D$2601,1))</f>
        <v>#N/A</v>
      </c>
      <c r="N14" s="55">
        <f t="shared" si="0"/>
        <v>0</v>
      </c>
      <c r="O14" s="22">
        <f t="shared" si="8"/>
        <v>0</v>
      </c>
      <c r="P14" s="22">
        <f t="shared" si="1"/>
        <v>0</v>
      </c>
      <c r="Q14" s="22">
        <f t="shared" si="2"/>
        <v>0</v>
      </c>
      <c r="R14" s="22">
        <f t="shared" si="3"/>
        <v>0</v>
      </c>
      <c r="S14" s="24">
        <f t="shared" si="4"/>
        <v>0</v>
      </c>
      <c r="T14" s="24">
        <f t="shared" si="5"/>
        <v>0</v>
      </c>
      <c r="U14" s="5"/>
      <c r="V14" s="5"/>
      <c r="W14" s="5"/>
      <c r="X14" s="5"/>
      <c r="Y14" s="5"/>
      <c r="Z14" s="5"/>
      <c r="AA14" s="5"/>
    </row>
    <row r="15" spans="1:27" x14ac:dyDescent="0.2">
      <c r="A15" s="14"/>
      <c r="B15" s="34"/>
      <c r="C15" s="35"/>
      <c r="D15" s="34"/>
      <c r="E15" s="51"/>
      <c r="F15" s="51"/>
      <c r="G15" s="63"/>
      <c r="H15" s="7"/>
      <c r="I15" s="61" t="e">
        <f>INDEX('swingweight table'!$B$2:$B$2601,MATCH(MROUND(K15,0.175)+0.0001,'swingweight table'!$A$2:$A$2601,1))</f>
        <v>#N/A</v>
      </c>
      <c r="J15" s="60" t="e">
        <f>INDEX('swingweight table'!$B$2:$B$2601,MATCH(MROUND(O15,0.175)+0.0001,'swingweight table'!$A$2:$A$2601,1))</f>
        <v>#N/A</v>
      </c>
      <c r="K15" s="60">
        <f t="shared" si="6"/>
        <v>0</v>
      </c>
      <c r="L15" s="60">
        <f t="shared" si="7"/>
        <v>0</v>
      </c>
      <c r="M15" s="55" t="e">
        <f>INDEX('swingweight table'!$E$2:$E$2601,MATCH(IF(K15&lt;((MROUND(K15,0.175)+0.1)+(MROUND(K15,0.175)-0.075))/2,MROUND(K15,0.175)-0.0749,MROUND(K15,0.175)+0.1001),'swingweight table'!$D$2:$D$2601,1))</f>
        <v>#N/A</v>
      </c>
      <c r="N15" s="55">
        <f t="shared" si="0"/>
        <v>0</v>
      </c>
      <c r="O15" s="22">
        <f t="shared" si="8"/>
        <v>0</v>
      </c>
      <c r="P15" s="22">
        <f t="shared" si="1"/>
        <v>0</v>
      </c>
      <c r="Q15" s="22">
        <f t="shared" si="2"/>
        <v>0</v>
      </c>
      <c r="R15" s="22">
        <f t="shared" si="3"/>
        <v>0</v>
      </c>
      <c r="S15" s="24">
        <f t="shared" si="4"/>
        <v>0</v>
      </c>
      <c r="T15" s="24">
        <f t="shared" si="5"/>
        <v>0</v>
      </c>
      <c r="U15" s="5"/>
      <c r="V15" s="5"/>
      <c r="W15" s="5"/>
      <c r="X15" s="5"/>
      <c r="Y15" s="5"/>
      <c r="Z15" s="5"/>
      <c r="AA15" s="5"/>
    </row>
    <row r="16" spans="1:27" x14ac:dyDescent="0.2">
      <c r="A16" s="14"/>
      <c r="B16" s="34"/>
      <c r="C16" s="35"/>
      <c r="D16" s="34"/>
      <c r="E16" s="51"/>
      <c r="F16" s="51"/>
      <c r="G16" s="63"/>
      <c r="H16" s="7"/>
      <c r="I16" s="61" t="e">
        <f>INDEX('swingweight table'!$B$2:$B$2601,MATCH(MROUND(K16,0.175)+0.0001,'swingweight table'!$A$2:$A$2601,1))</f>
        <v>#N/A</v>
      </c>
      <c r="J16" s="60" t="e">
        <f>INDEX('swingweight table'!$B$2:$B$2601,MATCH(MROUND(O16,0.175)+0.0001,'swingweight table'!$A$2:$A$2601,1))</f>
        <v>#N/A</v>
      </c>
      <c r="K16" s="60">
        <f t="shared" si="6"/>
        <v>0</v>
      </c>
      <c r="L16" s="60">
        <f t="shared" si="7"/>
        <v>0</v>
      </c>
      <c r="M16" s="55" t="e">
        <f>INDEX('swingweight table'!$E$2:$E$2601,MATCH(IF(K16&lt;((MROUND(K16,0.175)+0.1)+(MROUND(K16,0.175)-0.075))/2,MROUND(K16,0.175)-0.0749,MROUND(K16,0.175)+0.1001),'swingweight table'!$D$2:$D$2601,1))</f>
        <v>#N/A</v>
      </c>
      <c r="N16" s="55">
        <f t="shared" si="0"/>
        <v>0</v>
      </c>
      <c r="O16" s="22">
        <f t="shared" si="8"/>
        <v>0</v>
      </c>
      <c r="P16" s="22">
        <f t="shared" si="1"/>
        <v>0</v>
      </c>
      <c r="Q16" s="22">
        <f t="shared" si="2"/>
        <v>0</v>
      </c>
      <c r="R16" s="22">
        <f t="shared" si="3"/>
        <v>0</v>
      </c>
      <c r="S16" s="24">
        <f t="shared" si="4"/>
        <v>0</v>
      </c>
      <c r="T16" s="24">
        <f t="shared" si="5"/>
        <v>0</v>
      </c>
      <c r="U16" s="5"/>
      <c r="V16" s="5"/>
      <c r="W16" s="5"/>
      <c r="X16" s="5"/>
      <c r="Y16" s="5"/>
      <c r="Z16" s="5"/>
      <c r="AA16" s="5"/>
    </row>
    <row r="17" spans="1:27" x14ac:dyDescent="0.2">
      <c r="A17" s="14"/>
      <c r="B17" s="34"/>
      <c r="C17" s="35"/>
      <c r="D17" s="34"/>
      <c r="E17" s="51"/>
      <c r="F17" s="51"/>
      <c r="G17" s="63"/>
      <c r="H17" s="7"/>
      <c r="I17" s="61" t="e">
        <f>INDEX('swingweight table'!$B$2:$B$2601,MATCH(MROUND(K17,0.175)+0.0001,'swingweight table'!$A$2:$A$2601,1))</f>
        <v>#N/A</v>
      </c>
      <c r="J17" s="60" t="e">
        <f>INDEX('swingweight table'!$B$2:$B$2601,MATCH(MROUND(O17,0.175)+0.0001,'swingweight table'!$A$2:$A$2601,1))</f>
        <v>#N/A</v>
      </c>
      <c r="K17" s="60">
        <f t="shared" si="6"/>
        <v>0</v>
      </c>
      <c r="L17" s="60">
        <f t="shared" si="7"/>
        <v>0</v>
      </c>
      <c r="M17" s="55" t="e">
        <f>INDEX('swingweight table'!$E$2:$E$2601,MATCH(IF(K17&lt;((MROUND(K17,0.175)+0.1)+(MROUND(K17,0.175)-0.075))/2,MROUND(K17,0.175)-0.0749,MROUND(K17,0.175)+0.1001),'swingweight table'!$D$2:$D$2601,1))</f>
        <v>#N/A</v>
      </c>
      <c r="N17" s="55">
        <f t="shared" si="0"/>
        <v>0</v>
      </c>
      <c r="O17" s="22">
        <f t="shared" si="8"/>
        <v>0</v>
      </c>
      <c r="P17" s="22">
        <f t="shared" si="1"/>
        <v>0</v>
      </c>
      <c r="Q17" s="22">
        <f t="shared" si="2"/>
        <v>0</v>
      </c>
      <c r="R17" s="22">
        <f t="shared" si="3"/>
        <v>0</v>
      </c>
      <c r="S17" s="24">
        <f t="shared" si="4"/>
        <v>0</v>
      </c>
      <c r="T17" s="24">
        <f t="shared" si="5"/>
        <v>0</v>
      </c>
      <c r="U17" s="5"/>
      <c r="V17" s="5"/>
      <c r="W17" s="5"/>
      <c r="X17" s="5"/>
      <c r="Y17" s="5"/>
      <c r="Z17" s="5"/>
      <c r="AA17" s="5"/>
    </row>
    <row r="18" spans="1:27" x14ac:dyDescent="0.2">
      <c r="A18" s="14"/>
      <c r="B18" s="34"/>
      <c r="C18" s="35"/>
      <c r="D18" s="34"/>
      <c r="E18" s="51"/>
      <c r="F18" s="51"/>
      <c r="G18" s="63"/>
      <c r="H18" s="7"/>
      <c r="I18" s="61" t="e">
        <f>INDEX('swingweight table'!$B$2:$B$2601,MATCH(MROUND(K18,0.175)+0.0001,'swingweight table'!$A$2:$A$2601,1))</f>
        <v>#N/A</v>
      </c>
      <c r="J18" s="60" t="e">
        <f>INDEX('swingweight table'!$B$2:$B$2601,MATCH(MROUND(O18,0.175)+0.0001,'swingweight table'!$A$2:$A$2601,1))</f>
        <v>#N/A</v>
      </c>
      <c r="K18" s="60">
        <f t="shared" si="6"/>
        <v>0</v>
      </c>
      <c r="L18" s="60">
        <f t="shared" si="7"/>
        <v>0</v>
      </c>
      <c r="M18" s="55" t="e">
        <f>INDEX('swingweight table'!$E$2:$E$2601,MATCH(IF(K18&lt;((MROUND(K18,0.175)+0.1)+(MROUND(K18,0.175)-0.075))/2,MROUND(K18,0.175)-0.0749,MROUND(K18,0.175)+0.1001),'swingweight table'!$D$2:$D$2601,1))</f>
        <v>#N/A</v>
      </c>
      <c r="N18" s="55">
        <f t="shared" si="0"/>
        <v>0</v>
      </c>
      <c r="O18" s="22">
        <f t="shared" si="8"/>
        <v>0</v>
      </c>
      <c r="P18" s="22">
        <f t="shared" si="1"/>
        <v>0</v>
      </c>
      <c r="Q18" s="22">
        <f t="shared" si="2"/>
        <v>0</v>
      </c>
      <c r="R18" s="22">
        <f t="shared" si="3"/>
        <v>0</v>
      </c>
      <c r="S18" s="24">
        <f t="shared" si="4"/>
        <v>0</v>
      </c>
      <c r="T18" s="24">
        <f t="shared" si="5"/>
        <v>0</v>
      </c>
      <c r="U18" s="5"/>
      <c r="V18" s="5"/>
      <c r="W18" s="5"/>
      <c r="X18" s="5"/>
      <c r="Y18" s="5"/>
      <c r="Z18" s="5"/>
      <c r="AA18" s="5"/>
    </row>
    <row r="19" spans="1:27" x14ac:dyDescent="0.2">
      <c r="A19" s="14"/>
      <c r="B19" s="34"/>
      <c r="C19" s="35"/>
      <c r="D19" s="34"/>
      <c r="E19" s="51"/>
      <c r="F19" s="51"/>
      <c r="G19" s="63"/>
      <c r="H19" s="7"/>
      <c r="I19" s="61" t="e">
        <f>INDEX('swingweight table'!$B$2:$B$2601,MATCH(MROUND(K19,0.175)+0.0001,'swingweight table'!$A$2:$A$2601,1))</f>
        <v>#N/A</v>
      </c>
      <c r="J19" s="60" t="e">
        <f>INDEX('swingweight table'!$B$2:$B$2601,MATCH(MROUND(O19,0.175)+0.0001,'swingweight table'!$A$2:$A$2601,1))</f>
        <v>#N/A</v>
      </c>
      <c r="K19" s="60">
        <f t="shared" si="6"/>
        <v>0</v>
      </c>
      <c r="L19" s="60">
        <f t="shared" si="7"/>
        <v>0</v>
      </c>
      <c r="M19" s="55" t="e">
        <f>INDEX('swingweight table'!$E$2:$E$2601,MATCH(IF(K19&lt;((MROUND(K19,0.175)+0.1)+(MROUND(K19,0.175)-0.075))/2,MROUND(K19,0.175)-0.0749,MROUND(K19,0.175)+0.1001),'swingweight table'!$D$2:$D$2601,1))</f>
        <v>#N/A</v>
      </c>
      <c r="N19" s="55">
        <f t="shared" si="0"/>
        <v>0</v>
      </c>
      <c r="O19" s="22">
        <f t="shared" si="8"/>
        <v>0</v>
      </c>
      <c r="P19" s="22">
        <f t="shared" si="1"/>
        <v>0</v>
      </c>
      <c r="Q19" s="22">
        <f t="shared" si="2"/>
        <v>0</v>
      </c>
      <c r="R19" s="22">
        <f t="shared" si="3"/>
        <v>0</v>
      </c>
      <c r="S19" s="24">
        <f t="shared" si="4"/>
        <v>0</v>
      </c>
      <c r="T19" s="24">
        <f t="shared" si="5"/>
        <v>0</v>
      </c>
      <c r="U19" s="5"/>
      <c r="V19" s="5"/>
      <c r="W19" s="5"/>
      <c r="X19" s="5"/>
      <c r="Y19" s="5"/>
      <c r="Z19" s="5"/>
      <c r="AA19" s="5"/>
    </row>
    <row r="20" spans="1:27" x14ac:dyDescent="0.2">
      <c r="A20" s="14"/>
      <c r="B20" s="34"/>
      <c r="C20" s="35"/>
      <c r="D20" s="34"/>
      <c r="E20" s="51"/>
      <c r="F20" s="51"/>
      <c r="G20" s="63"/>
      <c r="H20" s="7"/>
      <c r="I20" s="61" t="e">
        <f>INDEX('swingweight table'!$B$2:$B$2601,MATCH(MROUND(K20,0.175)+0.0001,'swingweight table'!$A$2:$A$2601,1))</f>
        <v>#N/A</v>
      </c>
      <c r="J20" s="60" t="e">
        <f>INDEX('swingweight table'!$B$2:$B$2601,MATCH(MROUND(O20,0.175)+0.0001,'swingweight table'!$A$2:$A$2601,1))</f>
        <v>#N/A</v>
      </c>
      <c r="K20" s="60">
        <f t="shared" si="6"/>
        <v>0</v>
      </c>
      <c r="L20" s="60">
        <f t="shared" si="7"/>
        <v>0</v>
      </c>
      <c r="M20" s="55" t="e">
        <f>INDEX('swingweight table'!$E$2:$E$2601,MATCH(IF(K20&lt;((MROUND(K20,0.175)+0.1)+(MROUND(K20,0.175)-0.075))/2,MROUND(K20,0.175)-0.0749,MROUND(K20,0.175)+0.1001),'swingweight table'!$D$2:$D$2601,1))</f>
        <v>#N/A</v>
      </c>
      <c r="N20" s="55">
        <f t="shared" si="0"/>
        <v>0</v>
      </c>
      <c r="O20" s="22">
        <f t="shared" si="8"/>
        <v>0</v>
      </c>
      <c r="P20" s="22">
        <f t="shared" si="1"/>
        <v>0</v>
      </c>
      <c r="Q20" s="22">
        <f t="shared" si="2"/>
        <v>0</v>
      </c>
      <c r="R20" s="22">
        <f t="shared" si="3"/>
        <v>0</v>
      </c>
      <c r="S20" s="24">
        <f t="shared" si="4"/>
        <v>0</v>
      </c>
      <c r="T20" s="24">
        <f t="shared" si="5"/>
        <v>0</v>
      </c>
      <c r="U20" s="5"/>
      <c r="V20" s="5"/>
      <c r="W20" s="5"/>
      <c r="X20" s="5"/>
      <c r="Y20" s="5"/>
      <c r="Z20" s="5"/>
      <c r="AA20" s="5"/>
    </row>
    <row r="21" spans="1:27" x14ac:dyDescent="0.2">
      <c r="A21" s="14"/>
      <c r="B21" s="34"/>
      <c r="C21" s="35"/>
      <c r="D21" s="34"/>
      <c r="E21" s="51"/>
      <c r="F21" s="51"/>
      <c r="G21" s="63"/>
      <c r="H21" s="7"/>
      <c r="I21" s="61" t="e">
        <f>INDEX('swingweight table'!$B$2:$B$2601,MATCH(MROUND(K21,0.175)+0.0001,'swingweight table'!$A$2:$A$2601,1))</f>
        <v>#N/A</v>
      </c>
      <c r="J21" s="60" t="e">
        <f>INDEX('swingweight table'!$B$2:$B$2601,MATCH(MROUND(O21,0.175)+0.0001,'swingweight table'!$A$2:$A$2601,1))</f>
        <v>#N/A</v>
      </c>
      <c r="K21" s="60">
        <f t="shared" si="6"/>
        <v>0</v>
      </c>
      <c r="L21" s="60">
        <f t="shared" si="7"/>
        <v>0</v>
      </c>
      <c r="M21" s="55" t="e">
        <f>INDEX('swingweight table'!$E$2:$E$2601,MATCH(IF(K21&lt;((MROUND(K21,0.175)+0.1)+(MROUND(K21,0.175)-0.075))/2,MROUND(K21,0.175)-0.0749,MROUND(K21,0.175)+0.1001),'swingweight table'!$D$2:$D$2601,1))</f>
        <v>#N/A</v>
      </c>
      <c r="N21" s="55">
        <f t="shared" si="0"/>
        <v>0</v>
      </c>
      <c r="O21" s="22">
        <f t="shared" si="8"/>
        <v>0</v>
      </c>
      <c r="P21" s="22">
        <f t="shared" si="1"/>
        <v>0</v>
      </c>
      <c r="Q21" s="22">
        <f t="shared" si="2"/>
        <v>0</v>
      </c>
      <c r="R21" s="22">
        <f t="shared" si="3"/>
        <v>0</v>
      </c>
      <c r="S21" s="24">
        <f t="shared" si="4"/>
        <v>0</v>
      </c>
      <c r="T21" s="24">
        <f t="shared" si="5"/>
        <v>0</v>
      </c>
      <c r="U21" s="5"/>
      <c r="V21" s="5"/>
      <c r="W21" s="5"/>
      <c r="X21" s="5"/>
      <c r="Y21" s="5"/>
      <c r="Z21" s="5"/>
      <c r="AA21" s="5"/>
    </row>
    <row r="22" spans="1:27" x14ac:dyDescent="0.2">
      <c r="A22" s="14"/>
      <c r="B22" s="34"/>
      <c r="C22" s="35"/>
      <c r="D22" s="34"/>
      <c r="E22" s="51"/>
      <c r="F22" s="51"/>
      <c r="G22" s="63"/>
      <c r="H22" s="7"/>
      <c r="I22" s="61" t="e">
        <f>INDEX('swingweight table'!$B$2:$B$2601,MATCH(MROUND(K22,0.175)+0.0001,'swingweight table'!$A$2:$A$2601,1))</f>
        <v>#N/A</v>
      </c>
      <c r="J22" s="60" t="e">
        <f>INDEX('swingweight table'!$B$2:$B$2601,MATCH(MROUND(O22,0.175)+0.0001,'swingweight table'!$A$2:$A$2601,1))</f>
        <v>#N/A</v>
      </c>
      <c r="K22" s="60">
        <f t="shared" si="6"/>
        <v>0</v>
      </c>
      <c r="L22" s="60">
        <f t="shared" si="7"/>
        <v>0</v>
      </c>
      <c r="M22" s="55" t="e">
        <f>INDEX('swingweight table'!$E$2:$E$2601,MATCH(IF(K22&lt;((MROUND(K22,0.175)+0.1)+(MROUND(K22,0.175)-0.075))/2,MROUND(K22,0.175)-0.0749,MROUND(K22,0.175)+0.1001),'swingweight table'!$D$2:$D$2601,1))</f>
        <v>#N/A</v>
      </c>
      <c r="N22" s="55">
        <f t="shared" si="0"/>
        <v>0</v>
      </c>
      <c r="O22" s="22">
        <f t="shared" si="8"/>
        <v>0</v>
      </c>
      <c r="P22" s="22">
        <f t="shared" si="1"/>
        <v>0</v>
      </c>
      <c r="Q22" s="22">
        <f t="shared" si="2"/>
        <v>0</v>
      </c>
      <c r="R22" s="22">
        <f t="shared" si="3"/>
        <v>0</v>
      </c>
      <c r="S22" s="24">
        <f t="shared" si="4"/>
        <v>0</v>
      </c>
      <c r="T22" s="24">
        <f t="shared" si="5"/>
        <v>0</v>
      </c>
      <c r="U22" s="5"/>
      <c r="V22" s="5"/>
      <c r="W22" s="5"/>
      <c r="X22" s="5"/>
      <c r="Y22" s="5"/>
      <c r="Z22" s="5"/>
      <c r="AA22" s="5"/>
    </row>
    <row r="23" spans="1:27" x14ac:dyDescent="0.2">
      <c r="A23" s="14"/>
      <c r="B23" s="34"/>
      <c r="C23" s="35"/>
      <c r="D23" s="34"/>
      <c r="E23" s="51"/>
      <c r="F23" s="51"/>
      <c r="G23" s="63"/>
      <c r="H23" s="7"/>
      <c r="I23" s="61" t="e">
        <f>INDEX('swingweight table'!$B$2:$B$2601,MATCH(MROUND(K23,0.175)+0.0001,'swingweight table'!$A$2:$A$2601,1))</f>
        <v>#N/A</v>
      </c>
      <c r="J23" s="60" t="e">
        <f>INDEX('swingweight table'!$B$2:$B$2601,MATCH(MROUND(O23,0.175)+0.0001,'swingweight table'!$A$2:$A$2601,1))</f>
        <v>#N/A</v>
      </c>
      <c r="K23" s="60">
        <f t="shared" si="6"/>
        <v>0</v>
      </c>
      <c r="L23" s="60">
        <f t="shared" si="7"/>
        <v>0</v>
      </c>
      <c r="M23" s="55" t="e">
        <f>INDEX('swingweight table'!$E$2:$E$2601,MATCH(IF(K23&lt;((MROUND(K23,0.175)+0.1)+(MROUND(K23,0.175)-0.075))/2,MROUND(K23,0.175)-0.0749,MROUND(K23,0.175)+0.1001),'swingweight table'!$D$2:$D$2601,1))</f>
        <v>#N/A</v>
      </c>
      <c r="N23" s="55">
        <f t="shared" si="0"/>
        <v>0</v>
      </c>
      <c r="O23" s="22">
        <f t="shared" si="8"/>
        <v>0</v>
      </c>
      <c r="P23" s="22">
        <f t="shared" si="1"/>
        <v>0</v>
      </c>
      <c r="Q23" s="22">
        <f t="shared" si="2"/>
        <v>0</v>
      </c>
      <c r="R23" s="22">
        <f t="shared" si="3"/>
        <v>0</v>
      </c>
      <c r="S23" s="24">
        <f t="shared" si="4"/>
        <v>0</v>
      </c>
      <c r="T23" s="24">
        <f t="shared" si="5"/>
        <v>0</v>
      </c>
      <c r="U23" s="5"/>
      <c r="V23" s="5"/>
      <c r="W23" s="5"/>
      <c r="X23" s="5"/>
      <c r="Y23" s="5"/>
      <c r="Z23" s="5"/>
      <c r="AA23" s="5"/>
    </row>
    <row r="24" spans="1:27" x14ac:dyDescent="0.2">
      <c r="A24" s="14"/>
      <c r="B24" s="34"/>
      <c r="C24" s="35"/>
      <c r="D24" s="34"/>
      <c r="E24" s="51"/>
      <c r="F24" s="51"/>
      <c r="G24" s="63"/>
      <c r="H24" s="7"/>
      <c r="I24" s="61" t="e">
        <f>INDEX('swingweight table'!$B$2:$B$2601,MATCH(MROUND(K24,0.175)+0.0001,'swingweight table'!$A$2:$A$2601,1))</f>
        <v>#N/A</v>
      </c>
      <c r="J24" s="60" t="e">
        <f>INDEX('swingweight table'!$B$2:$B$2601,MATCH(MROUND(O24,0.175)+0.0001,'swingweight table'!$A$2:$A$2601,1))</f>
        <v>#N/A</v>
      </c>
      <c r="K24" s="60">
        <f t="shared" si="6"/>
        <v>0</v>
      </c>
      <c r="L24" s="60">
        <f t="shared" si="7"/>
        <v>0</v>
      </c>
      <c r="M24" s="55" t="e">
        <f>INDEX('swingweight table'!$E$2:$E$2601,MATCH(IF(K24&lt;((MROUND(K24,0.175)+0.1)+(MROUND(K24,0.175)-0.075))/2,MROUND(K24,0.175)-0.0749,MROUND(K24,0.175)+0.1001),'swingweight table'!$D$2:$D$2601,1))</f>
        <v>#N/A</v>
      </c>
      <c r="N24" s="55">
        <f t="shared" si="0"/>
        <v>0</v>
      </c>
      <c r="O24" s="22">
        <f t="shared" si="8"/>
        <v>0</v>
      </c>
      <c r="P24" s="22">
        <f t="shared" si="1"/>
        <v>0</v>
      </c>
      <c r="Q24" s="22">
        <f t="shared" si="2"/>
        <v>0</v>
      </c>
      <c r="R24" s="22">
        <f t="shared" si="3"/>
        <v>0</v>
      </c>
      <c r="S24" s="24">
        <f t="shared" si="4"/>
        <v>0</v>
      </c>
      <c r="T24" s="24">
        <f t="shared" si="5"/>
        <v>0</v>
      </c>
      <c r="U24" s="5"/>
      <c r="V24" s="5"/>
      <c r="W24" s="5"/>
      <c r="X24" s="5"/>
      <c r="Y24" s="5"/>
      <c r="Z24" s="5"/>
      <c r="AA24" s="5"/>
    </row>
    <row r="25" spans="1:27" x14ac:dyDescent="0.2">
      <c r="A25" s="14"/>
      <c r="B25" s="34"/>
      <c r="C25" s="35"/>
      <c r="D25" s="34"/>
      <c r="E25" s="51"/>
      <c r="F25" s="51"/>
      <c r="G25" s="63"/>
      <c r="H25" s="7"/>
      <c r="I25" s="61" t="e">
        <f>INDEX('swingweight table'!$B$2:$B$2601,MATCH(MROUND(K25,0.175)+0.0001,'swingweight table'!$A$2:$A$2601,1))</f>
        <v>#N/A</v>
      </c>
      <c r="J25" s="60" t="e">
        <f>INDEX('swingweight table'!$B$2:$B$2601,MATCH(MROUND(O25,0.175)+0.0001,'swingweight table'!$A$2:$A$2601,1))</f>
        <v>#N/A</v>
      </c>
      <c r="K25" s="60">
        <f t="shared" si="6"/>
        <v>0</v>
      </c>
      <c r="L25" s="60">
        <f t="shared" si="7"/>
        <v>0</v>
      </c>
      <c r="M25" s="55" t="e">
        <f>INDEX('swingweight table'!$E$2:$E$2601,MATCH(IF(K25&lt;((MROUND(K25,0.175)+0.1)+(MROUND(K25,0.175)-0.075))/2,MROUND(K25,0.175)-0.0749,MROUND(K25,0.175)+0.1001),'swingweight table'!$D$2:$D$2601,1))</f>
        <v>#N/A</v>
      </c>
      <c r="N25" s="55">
        <f t="shared" si="0"/>
        <v>0</v>
      </c>
      <c r="O25" s="22">
        <f t="shared" si="8"/>
        <v>0</v>
      </c>
      <c r="P25" s="22">
        <f t="shared" si="1"/>
        <v>0</v>
      </c>
      <c r="Q25" s="22">
        <f t="shared" si="2"/>
        <v>0</v>
      </c>
      <c r="R25" s="22">
        <f t="shared" si="3"/>
        <v>0</v>
      </c>
      <c r="S25" s="24">
        <f t="shared" si="4"/>
        <v>0</v>
      </c>
      <c r="T25" s="24">
        <f t="shared" si="5"/>
        <v>0</v>
      </c>
      <c r="U25" s="5"/>
      <c r="V25" s="5"/>
      <c r="W25" s="5"/>
      <c r="X25" s="5"/>
      <c r="Y25" s="5"/>
      <c r="Z25" s="5"/>
      <c r="AA25" s="5"/>
    </row>
    <row r="26" spans="1:27" x14ac:dyDescent="0.2">
      <c r="A26" s="14"/>
      <c r="B26" s="34"/>
      <c r="C26" s="35"/>
      <c r="D26" s="34"/>
      <c r="E26" s="51"/>
      <c r="F26" s="51"/>
      <c r="G26" s="63"/>
      <c r="H26" s="7"/>
      <c r="I26" s="61" t="e">
        <f>INDEX('swingweight table'!$B$2:$B$2601,MATCH(MROUND(K26,0.175)+0.0001,'swingweight table'!$A$2:$A$2601,1))</f>
        <v>#N/A</v>
      </c>
      <c r="J26" s="60" t="e">
        <f>INDEX('swingweight table'!$B$2:$B$2601,MATCH(MROUND(O26,0.175)+0.0001,'swingweight table'!$A$2:$A$2601,1))</f>
        <v>#N/A</v>
      </c>
      <c r="K26" s="60">
        <f t="shared" si="6"/>
        <v>0</v>
      </c>
      <c r="L26" s="60">
        <f t="shared" si="7"/>
        <v>0</v>
      </c>
      <c r="M26" s="55" t="e">
        <f>INDEX('swingweight table'!$E$2:$E$2601,MATCH(IF(K26&lt;((MROUND(K26,0.175)+0.1)+(MROUND(K26,0.175)-0.075))/2,MROUND(K26,0.175)-0.0749,MROUND(K26,0.175)+0.1001),'swingweight table'!$D$2:$D$2601,1))</f>
        <v>#N/A</v>
      </c>
      <c r="N26" s="55">
        <f t="shared" si="0"/>
        <v>0</v>
      </c>
      <c r="O26" s="22">
        <f t="shared" si="8"/>
        <v>0</v>
      </c>
      <c r="P26" s="22">
        <f t="shared" si="1"/>
        <v>0</v>
      </c>
      <c r="Q26" s="22">
        <f t="shared" si="2"/>
        <v>0</v>
      </c>
      <c r="R26" s="22">
        <f t="shared" si="3"/>
        <v>0</v>
      </c>
      <c r="S26" s="24">
        <f t="shared" si="4"/>
        <v>0</v>
      </c>
      <c r="T26" s="24">
        <f t="shared" si="5"/>
        <v>0</v>
      </c>
      <c r="U26" s="5"/>
      <c r="V26" s="5"/>
      <c r="W26" s="5"/>
      <c r="X26" s="5"/>
      <c r="Y26" s="5"/>
      <c r="Z26" s="5"/>
      <c r="AA26" s="5"/>
    </row>
    <row r="27" spans="1:27" x14ac:dyDescent="0.2">
      <c r="A27" s="14"/>
      <c r="B27" s="34"/>
      <c r="C27" s="35"/>
      <c r="D27" s="34"/>
      <c r="E27" s="51"/>
      <c r="F27" s="51"/>
      <c r="G27" s="63"/>
      <c r="H27" s="7"/>
      <c r="I27" s="61" t="e">
        <f>INDEX('swingweight table'!$B$2:$B$2601,MATCH(MROUND(K27,0.175)+0.0001,'swingweight table'!$A$2:$A$2601,1))</f>
        <v>#N/A</v>
      </c>
      <c r="J27" s="60" t="e">
        <f>INDEX('swingweight table'!$B$2:$B$2601,MATCH(MROUND(O27,0.175)+0.0001,'swingweight table'!$A$2:$A$2601,1))</f>
        <v>#N/A</v>
      </c>
      <c r="K27" s="60">
        <f t="shared" si="6"/>
        <v>0</v>
      </c>
      <c r="L27" s="60">
        <f t="shared" si="7"/>
        <v>0</v>
      </c>
      <c r="M27" s="55" t="e">
        <f>INDEX('swingweight table'!$E$2:$E$2601,MATCH(IF(K27&lt;((MROUND(K27,0.175)+0.1)+(MROUND(K27,0.175)-0.075))/2,MROUND(K27,0.175)-0.0749,MROUND(K27,0.175)+0.1001),'swingweight table'!$D$2:$D$2601,1))</f>
        <v>#N/A</v>
      </c>
      <c r="N27" s="55">
        <f t="shared" si="0"/>
        <v>0</v>
      </c>
      <c r="O27" s="22">
        <f t="shared" si="8"/>
        <v>0</v>
      </c>
      <c r="P27" s="22">
        <f t="shared" si="1"/>
        <v>0</v>
      </c>
      <c r="Q27" s="22">
        <f t="shared" si="2"/>
        <v>0</v>
      </c>
      <c r="R27" s="22">
        <f t="shared" si="3"/>
        <v>0</v>
      </c>
      <c r="S27" s="24">
        <f t="shared" si="4"/>
        <v>0</v>
      </c>
      <c r="T27" s="24">
        <f t="shared" si="5"/>
        <v>0</v>
      </c>
      <c r="U27" s="5"/>
      <c r="V27" s="5"/>
      <c r="W27" s="5"/>
      <c r="X27" s="5"/>
      <c r="Y27" s="5"/>
      <c r="Z27" s="5"/>
      <c r="AA27" s="5"/>
    </row>
    <row r="28" spans="1:27" x14ac:dyDescent="0.2">
      <c r="A28" s="14"/>
      <c r="B28" s="15"/>
      <c r="D28" s="15"/>
      <c r="E28" s="51"/>
      <c r="F28" s="51"/>
      <c r="G28" s="63"/>
      <c r="H28" s="7"/>
      <c r="I28" s="61" t="e">
        <f>INDEX('swingweight table'!$B$2:$B$2601,MATCH(MROUND(K28,0.175)+0.0001,'swingweight table'!$A$2:$A$2601,1))</f>
        <v>#N/A</v>
      </c>
      <c r="J28" s="60" t="e">
        <f>INDEX('swingweight table'!$B$2:$B$2601,MATCH(MROUND(O28,0.175)+0.0001,'swingweight table'!$A$2:$A$2601,1))</f>
        <v>#N/A</v>
      </c>
      <c r="K28" s="60">
        <f t="shared" si="6"/>
        <v>0</v>
      </c>
      <c r="L28" s="60">
        <f t="shared" si="7"/>
        <v>0</v>
      </c>
      <c r="M28" s="55" t="e">
        <f>INDEX('swingweight table'!$E$2:$E$2601,MATCH(IF(K28&lt;((MROUND(K28,0.175)+0.1)+(MROUND(K28,0.175)-0.075))/2,MROUND(K28,0.175)-0.0749,MROUND(K28,0.175)+0.1001),'swingweight table'!$D$2:$D$2601,1))</f>
        <v>#N/A</v>
      </c>
      <c r="N28" s="55">
        <f t="shared" si="0"/>
        <v>0</v>
      </c>
      <c r="O28" s="22">
        <f t="shared" si="8"/>
        <v>0</v>
      </c>
      <c r="P28" s="22">
        <f t="shared" si="1"/>
        <v>0</v>
      </c>
      <c r="Q28" s="22">
        <f t="shared" si="2"/>
        <v>0</v>
      </c>
      <c r="R28" s="22">
        <f t="shared" si="3"/>
        <v>0</v>
      </c>
      <c r="S28" s="24">
        <f t="shared" si="4"/>
        <v>0</v>
      </c>
      <c r="T28" s="24">
        <f t="shared" si="5"/>
        <v>0</v>
      </c>
      <c r="U28" s="5"/>
      <c r="V28" s="5"/>
      <c r="W28" s="5"/>
      <c r="X28" s="5"/>
      <c r="Y28" s="5"/>
      <c r="Z28" s="5"/>
      <c r="AA28" s="5"/>
    </row>
    <row r="29" spans="1:27" x14ac:dyDescent="0.2">
      <c r="A29" s="14"/>
      <c r="B29" s="15"/>
      <c r="D29" s="15"/>
      <c r="E29" s="51"/>
      <c r="F29" s="51"/>
      <c r="G29" s="63"/>
      <c r="H29" s="7"/>
      <c r="I29" s="61" t="e">
        <f>INDEX('swingweight table'!$B$2:$B$2601,MATCH(MROUND(K29,0.175)+0.0001,'swingweight table'!$A$2:$A$2601,1))</f>
        <v>#N/A</v>
      </c>
      <c r="J29" s="60" t="e">
        <f>INDEX('swingweight table'!$B$2:$B$2601,MATCH(MROUND(O29,0.175)+0.0001,'swingweight table'!$A$2:$A$2601,1))</f>
        <v>#N/A</v>
      </c>
      <c r="K29" s="60">
        <f t="shared" si="6"/>
        <v>0</v>
      </c>
      <c r="L29" s="60">
        <f t="shared" si="7"/>
        <v>0</v>
      </c>
      <c r="M29" s="55" t="e">
        <f>INDEX('swingweight table'!$E$2:$E$2601,MATCH(IF(K29&lt;((MROUND(K29,0.175)+0.1)+(MROUND(K29,0.175)-0.075))/2,MROUND(K29,0.175)-0.0749,MROUND(K29,0.175)+0.1001),'swingweight table'!$D$2:$D$2601,1))</f>
        <v>#N/A</v>
      </c>
      <c r="N29" s="55">
        <f t="shared" si="0"/>
        <v>0</v>
      </c>
      <c r="O29" s="22">
        <f t="shared" si="8"/>
        <v>0</v>
      </c>
      <c r="P29" s="22">
        <f t="shared" si="1"/>
        <v>0</v>
      </c>
      <c r="Q29" s="22">
        <f t="shared" si="2"/>
        <v>0</v>
      </c>
      <c r="R29" s="22">
        <f t="shared" si="3"/>
        <v>0</v>
      </c>
      <c r="S29" s="24">
        <f t="shared" si="4"/>
        <v>0</v>
      </c>
      <c r="T29" s="24">
        <f t="shared" si="5"/>
        <v>0</v>
      </c>
      <c r="U29" s="5"/>
      <c r="V29" s="5"/>
      <c r="W29" s="5"/>
      <c r="X29" s="5"/>
      <c r="Y29" s="5"/>
      <c r="Z29" s="5"/>
      <c r="AA29" s="5"/>
    </row>
    <row r="30" spans="1:27" x14ac:dyDescent="0.2">
      <c r="A30" s="14"/>
      <c r="B30" s="15"/>
      <c r="D30" s="15"/>
      <c r="E30" s="51"/>
      <c r="F30" s="51"/>
      <c r="G30" s="63"/>
      <c r="H30" s="7"/>
      <c r="I30" s="61" t="e">
        <f>INDEX('swingweight table'!$B$2:$B$2601,MATCH(MROUND(K30,0.175)+0.0001,'swingweight table'!$A$2:$A$2601,1))</f>
        <v>#N/A</v>
      </c>
      <c r="J30" s="60" t="e">
        <f>INDEX('swingweight table'!$B$2:$B$2601,MATCH(MROUND(O30,0.175)+0.0001,'swingweight table'!$A$2:$A$2601,1))</f>
        <v>#N/A</v>
      </c>
      <c r="K30" s="60">
        <f t="shared" si="6"/>
        <v>0</v>
      </c>
      <c r="L30" s="60">
        <f t="shared" si="7"/>
        <v>0</v>
      </c>
      <c r="M30" s="55" t="e">
        <f>INDEX('swingweight table'!$E$2:$E$2601,MATCH(IF(K30&lt;((MROUND(K30,0.175)+0.1)+(MROUND(K30,0.175)-0.075))/2,MROUND(K30,0.175)-0.0749,MROUND(K30,0.175)+0.1001),'swingweight table'!$D$2:$D$2601,1))</f>
        <v>#N/A</v>
      </c>
      <c r="N30" s="55">
        <f t="shared" si="0"/>
        <v>0</v>
      </c>
      <c r="O30" s="22">
        <f t="shared" si="8"/>
        <v>0</v>
      </c>
      <c r="P30" s="22">
        <f t="shared" si="1"/>
        <v>0</v>
      </c>
      <c r="Q30" s="22">
        <f t="shared" si="2"/>
        <v>0</v>
      </c>
      <c r="R30" s="22">
        <f t="shared" si="3"/>
        <v>0</v>
      </c>
      <c r="S30" s="24">
        <f t="shared" si="4"/>
        <v>0</v>
      </c>
      <c r="T30" s="24">
        <f t="shared" si="5"/>
        <v>0</v>
      </c>
      <c r="U30" s="5"/>
      <c r="V30" s="5"/>
      <c r="W30" s="5"/>
      <c r="X30" s="5"/>
      <c r="Y30" s="5"/>
      <c r="Z30" s="5"/>
      <c r="AA30" s="5"/>
    </row>
    <row r="31" spans="1:27" x14ac:dyDescent="0.2">
      <c r="A31" s="14"/>
      <c r="B31" s="15"/>
      <c r="D31" s="15"/>
      <c r="E31" s="51"/>
      <c r="F31" s="51"/>
      <c r="G31" s="63"/>
      <c r="H31" s="7"/>
      <c r="I31" s="61" t="e">
        <f>INDEX('swingweight table'!$B$2:$B$2601,MATCH(MROUND(K31,0.175)+0.0001,'swingweight table'!$A$2:$A$2601,1))</f>
        <v>#N/A</v>
      </c>
      <c r="J31" s="60" t="e">
        <f>INDEX('swingweight table'!$B$2:$B$2601,MATCH(MROUND(O31,0.175)+0.0001,'swingweight table'!$A$2:$A$2601,1))</f>
        <v>#N/A</v>
      </c>
      <c r="K31" s="60">
        <f t="shared" si="6"/>
        <v>0</v>
      </c>
      <c r="L31" s="60">
        <f t="shared" si="7"/>
        <v>0</v>
      </c>
      <c r="M31" s="55" t="e">
        <f>INDEX('swingweight table'!$E$2:$E$2601,MATCH(IF(K31&lt;((MROUND(K31,0.175)+0.1)+(MROUND(K31,0.175)-0.075))/2,MROUND(K31,0.175)-0.0749,MROUND(K31,0.175)+0.1001),'swingweight table'!$D$2:$D$2601,1))</f>
        <v>#N/A</v>
      </c>
      <c r="N31" s="55">
        <f t="shared" si="0"/>
        <v>0</v>
      </c>
      <c r="O31" s="22">
        <f t="shared" si="8"/>
        <v>0</v>
      </c>
      <c r="P31" s="22">
        <f t="shared" si="1"/>
        <v>0</v>
      </c>
      <c r="Q31" s="22">
        <f t="shared" si="2"/>
        <v>0</v>
      </c>
      <c r="R31" s="22">
        <f t="shared" si="3"/>
        <v>0</v>
      </c>
      <c r="S31" s="24">
        <f t="shared" si="4"/>
        <v>0</v>
      </c>
      <c r="T31" s="24">
        <f t="shared" si="5"/>
        <v>0</v>
      </c>
      <c r="U31" s="5"/>
      <c r="V31" s="5"/>
      <c r="W31" s="5"/>
      <c r="X31" s="5"/>
      <c r="Y31" s="5"/>
      <c r="Z31" s="5"/>
      <c r="AA31" s="5"/>
    </row>
    <row r="32" spans="1:27" x14ac:dyDescent="0.2">
      <c r="A32" s="14"/>
      <c r="B32" s="15"/>
      <c r="D32" s="15"/>
      <c r="E32" s="51"/>
      <c r="F32" s="51"/>
      <c r="G32" s="63"/>
      <c r="H32" s="7"/>
      <c r="I32" s="61" t="e">
        <f>INDEX('swingweight table'!$B$2:$B$2601,MATCH(MROUND(K32,0.175)+0.0001,'swingweight table'!$A$2:$A$2601,1))</f>
        <v>#N/A</v>
      </c>
      <c r="J32" s="60" t="e">
        <f>INDEX('swingweight table'!$B$2:$B$2601,MATCH(MROUND(O32,0.175)+0.0001,'swingweight table'!$A$2:$A$2601,1))</f>
        <v>#N/A</v>
      </c>
      <c r="K32" s="60">
        <f t="shared" si="6"/>
        <v>0</v>
      </c>
      <c r="L32" s="60">
        <f t="shared" si="7"/>
        <v>0</v>
      </c>
      <c r="M32" s="55" t="e">
        <f>INDEX('swingweight table'!$E$2:$E$2601,MATCH(IF(K32&lt;((MROUND(K32,0.175)+0.1)+(MROUND(K32,0.175)-0.075))/2,MROUND(K32,0.175)-0.0749,MROUND(K32,0.175)+0.1001),'swingweight table'!$D$2:$D$2601,1))</f>
        <v>#N/A</v>
      </c>
      <c r="N32" s="55">
        <f t="shared" si="0"/>
        <v>0</v>
      </c>
      <c r="O32" s="22">
        <f t="shared" si="8"/>
        <v>0</v>
      </c>
      <c r="P32" s="22">
        <f t="shared" si="1"/>
        <v>0</v>
      </c>
      <c r="Q32" s="22">
        <f t="shared" si="2"/>
        <v>0</v>
      </c>
      <c r="R32" s="22">
        <f t="shared" si="3"/>
        <v>0</v>
      </c>
      <c r="S32" s="24">
        <f t="shared" si="4"/>
        <v>0</v>
      </c>
      <c r="T32" s="24">
        <f t="shared" si="5"/>
        <v>0</v>
      </c>
      <c r="U32" s="5"/>
      <c r="V32" s="5"/>
      <c r="W32" s="5"/>
      <c r="X32" s="5"/>
      <c r="Y32" s="5"/>
      <c r="Z32" s="5"/>
      <c r="AA32" s="5"/>
    </row>
    <row r="33" spans="1:27" x14ac:dyDescent="0.2">
      <c r="A33" s="14"/>
      <c r="B33" s="15"/>
      <c r="D33" s="15"/>
      <c r="E33" s="51"/>
      <c r="F33" s="51"/>
      <c r="G33" s="63"/>
      <c r="H33" s="7"/>
      <c r="I33" s="61" t="e">
        <f>INDEX('swingweight table'!$B$2:$B$2601,MATCH(MROUND(K33,0.175)+0.0001,'swingweight table'!$A$2:$A$2601,1))</f>
        <v>#N/A</v>
      </c>
      <c r="J33" s="60" t="e">
        <f>INDEX('swingweight table'!$B$2:$B$2601,MATCH(MROUND(O33,0.175)+0.0001,'swingweight table'!$A$2:$A$2601,1))</f>
        <v>#N/A</v>
      </c>
      <c r="K33" s="60">
        <f t="shared" si="6"/>
        <v>0</v>
      </c>
      <c r="L33" s="60">
        <f t="shared" si="7"/>
        <v>0</v>
      </c>
      <c r="M33" s="55" t="e">
        <f>INDEX('swingweight table'!$E$2:$E$2601,MATCH(IF(K33&lt;((MROUND(K33,0.175)+0.1)+(MROUND(K33,0.175)-0.075))/2,MROUND(K33,0.175)-0.0749,MROUND(K33,0.175)+0.1001),'swingweight table'!$D$2:$D$2601,1))</f>
        <v>#N/A</v>
      </c>
      <c r="N33" s="55">
        <f t="shared" si="0"/>
        <v>0</v>
      </c>
      <c r="O33" s="22">
        <f t="shared" si="8"/>
        <v>0</v>
      </c>
      <c r="P33" s="22">
        <f t="shared" si="1"/>
        <v>0</v>
      </c>
      <c r="Q33" s="22">
        <f t="shared" si="2"/>
        <v>0</v>
      </c>
      <c r="R33" s="22">
        <f t="shared" si="3"/>
        <v>0</v>
      </c>
      <c r="S33" s="24">
        <f t="shared" si="4"/>
        <v>0</v>
      </c>
      <c r="T33" s="24">
        <f t="shared" si="5"/>
        <v>0</v>
      </c>
      <c r="U33" s="5"/>
      <c r="V33" s="5"/>
      <c r="W33" s="5"/>
      <c r="X33" s="5"/>
      <c r="Y33" s="5"/>
      <c r="Z33" s="5"/>
      <c r="AA33" s="5"/>
    </row>
    <row r="34" spans="1:27" x14ac:dyDescent="0.2">
      <c r="A34" s="14"/>
      <c r="B34" s="15"/>
      <c r="D34" s="15"/>
      <c r="E34" s="51"/>
      <c r="F34" s="51"/>
      <c r="G34" s="63"/>
      <c r="H34" s="7"/>
      <c r="I34" s="61" t="e">
        <f>INDEX('swingweight table'!$B$2:$B$2601,MATCH(MROUND(K34,0.175)+0.0001,'swingweight table'!$A$2:$A$2601,1))</f>
        <v>#N/A</v>
      </c>
      <c r="J34" s="60" t="e">
        <f>INDEX('swingweight table'!$B$2:$B$2601,MATCH(MROUND(O34,0.175)+0.0001,'swingweight table'!$A$2:$A$2601,1))</f>
        <v>#N/A</v>
      </c>
      <c r="K34" s="60">
        <f t="shared" si="6"/>
        <v>0</v>
      </c>
      <c r="L34" s="60">
        <f t="shared" si="7"/>
        <v>0</v>
      </c>
      <c r="M34" s="55" t="e">
        <f>INDEX('swingweight table'!$E$2:$E$2601,MATCH(IF(K34&lt;((MROUND(K34,0.175)+0.1)+(MROUND(K34,0.175)-0.075))/2,MROUND(K34,0.175)-0.0749,MROUND(K34,0.175)+0.1001),'swingweight table'!$D$2:$D$2601,1))</f>
        <v>#N/A</v>
      </c>
      <c r="N34" s="55">
        <f t="shared" si="0"/>
        <v>0</v>
      </c>
      <c r="O34" s="22">
        <f t="shared" si="8"/>
        <v>0</v>
      </c>
      <c r="P34" s="22">
        <f t="shared" si="1"/>
        <v>0</v>
      </c>
      <c r="Q34" s="22">
        <f t="shared" si="2"/>
        <v>0</v>
      </c>
      <c r="R34" s="22">
        <f t="shared" si="3"/>
        <v>0</v>
      </c>
      <c r="S34" s="24">
        <f t="shared" si="4"/>
        <v>0</v>
      </c>
      <c r="T34" s="24">
        <f t="shared" si="5"/>
        <v>0</v>
      </c>
      <c r="U34" s="5"/>
      <c r="V34" s="5"/>
      <c r="W34" s="5"/>
      <c r="X34" s="5"/>
      <c r="Y34" s="5"/>
      <c r="Z34" s="5"/>
      <c r="AA34" s="5"/>
    </row>
    <row r="35" spans="1:27" x14ac:dyDescent="0.2">
      <c r="A35" s="14"/>
      <c r="B35" s="15"/>
      <c r="D35" s="15"/>
      <c r="E35" s="51"/>
      <c r="F35" s="51"/>
      <c r="G35" s="63"/>
      <c r="H35" s="7"/>
      <c r="I35" s="61" t="e">
        <f>INDEX('swingweight table'!$B$2:$B$2601,MATCH(MROUND(K35,0.175)+0.0001,'swingweight table'!$A$2:$A$2601,1))</f>
        <v>#N/A</v>
      </c>
      <c r="J35" s="60" t="e">
        <f>INDEX('swingweight table'!$B$2:$B$2601,MATCH(MROUND(O35,0.175)+0.0001,'swingweight table'!$A$2:$A$2601,1))</f>
        <v>#N/A</v>
      </c>
      <c r="K35" s="60">
        <f t="shared" si="6"/>
        <v>0</v>
      </c>
      <c r="L35" s="60">
        <f t="shared" si="7"/>
        <v>0</v>
      </c>
      <c r="M35" s="55" t="e">
        <f>INDEX('swingweight table'!$E$2:$E$2601,MATCH(IF(K35&lt;((MROUND(K35,0.175)+0.1)+(MROUND(K35,0.175)-0.075))/2,MROUND(K35,0.175)-0.0749,MROUND(K35,0.175)+0.1001),'swingweight table'!$D$2:$D$2601,1))</f>
        <v>#N/A</v>
      </c>
      <c r="N35" s="55">
        <f t="shared" si="0"/>
        <v>0</v>
      </c>
      <c r="O35" s="22">
        <f t="shared" si="8"/>
        <v>0</v>
      </c>
      <c r="P35" s="22">
        <f t="shared" si="1"/>
        <v>0</v>
      </c>
      <c r="Q35" s="22">
        <f t="shared" si="2"/>
        <v>0</v>
      </c>
      <c r="R35" s="22">
        <f t="shared" si="3"/>
        <v>0</v>
      </c>
      <c r="S35" s="24">
        <f t="shared" si="4"/>
        <v>0</v>
      </c>
      <c r="T35" s="24">
        <f t="shared" si="5"/>
        <v>0</v>
      </c>
      <c r="U35" s="5"/>
      <c r="V35" s="5"/>
      <c r="W35" s="5"/>
      <c r="X35" s="5"/>
      <c r="Y35" s="5"/>
      <c r="Z35" s="5"/>
      <c r="AA35" s="5"/>
    </row>
    <row r="36" spans="1:27" x14ac:dyDescent="0.2">
      <c r="A36" s="14"/>
      <c r="B36" s="15"/>
      <c r="D36" s="15"/>
      <c r="E36" s="51"/>
      <c r="F36" s="51"/>
      <c r="G36" s="63"/>
      <c r="H36" s="7"/>
      <c r="I36" s="61" t="e">
        <f>INDEX('swingweight table'!$B$2:$B$2601,MATCH(MROUND(K36,0.175)+0.0001,'swingweight table'!$A$2:$A$2601,1))</f>
        <v>#N/A</v>
      </c>
      <c r="J36" s="60" t="e">
        <f>INDEX('swingweight table'!$B$2:$B$2601,MATCH(MROUND(O36,0.175)+0.0001,'swingweight table'!$A$2:$A$2601,1))</f>
        <v>#N/A</v>
      </c>
      <c r="K36" s="60">
        <f t="shared" si="6"/>
        <v>0</v>
      </c>
      <c r="L36" s="60">
        <f t="shared" si="7"/>
        <v>0</v>
      </c>
      <c r="M36" s="55" t="e">
        <f>INDEX('swingweight table'!$E$2:$E$2601,MATCH(IF(K36&lt;((MROUND(K36,0.175)+0.1)+(MROUND(K36,0.175)-0.075))/2,MROUND(K36,0.175)-0.0749,MROUND(K36,0.175)+0.1001),'swingweight table'!$D$2:$D$2601,1))</f>
        <v>#N/A</v>
      </c>
      <c r="N36" s="55">
        <f t="shared" si="0"/>
        <v>0</v>
      </c>
      <c r="O36" s="22">
        <f t="shared" si="8"/>
        <v>0</v>
      </c>
      <c r="P36" s="22">
        <f t="shared" si="1"/>
        <v>0</v>
      </c>
      <c r="Q36" s="22">
        <f t="shared" si="2"/>
        <v>0</v>
      </c>
      <c r="R36" s="22">
        <f t="shared" si="3"/>
        <v>0</v>
      </c>
      <c r="S36" s="24">
        <f t="shared" si="4"/>
        <v>0</v>
      </c>
      <c r="T36" s="24">
        <f t="shared" si="5"/>
        <v>0</v>
      </c>
      <c r="U36" s="5"/>
      <c r="V36" s="5"/>
      <c r="W36" s="5"/>
      <c r="X36" s="5"/>
      <c r="Y36" s="5"/>
      <c r="Z36" s="5"/>
      <c r="AA36" s="5"/>
    </row>
    <row r="37" spans="1:27" x14ac:dyDescent="0.2">
      <c r="A37" s="14"/>
      <c r="B37" s="15"/>
      <c r="D37" s="15"/>
      <c r="E37" s="51"/>
      <c r="F37" s="51"/>
      <c r="G37" s="63"/>
      <c r="H37" s="7"/>
      <c r="I37" s="61" t="e">
        <f>INDEX('swingweight table'!$B$2:$B$2601,MATCH(MROUND(K37,0.175)+0.0001,'swingweight table'!$A$2:$A$2601,1))</f>
        <v>#N/A</v>
      </c>
      <c r="J37" s="60" t="e">
        <f>INDEX('swingweight table'!$B$2:$B$2601,MATCH(MROUND(O37,0.175)+0.0001,'swingweight table'!$A$2:$A$2601,1))</f>
        <v>#N/A</v>
      </c>
      <c r="K37" s="60">
        <f t="shared" si="6"/>
        <v>0</v>
      </c>
      <c r="L37" s="60">
        <f t="shared" si="7"/>
        <v>0</v>
      </c>
      <c r="M37" s="55" t="e">
        <f>INDEX('swingweight table'!$E$2:$E$2601,MATCH(IF(K37&lt;((MROUND(K37,0.175)+0.1)+(MROUND(K37,0.175)-0.075))/2,MROUND(K37,0.175)-0.0749,MROUND(K37,0.175)+0.1001),'swingweight table'!$D$2:$D$2601,1))</f>
        <v>#N/A</v>
      </c>
      <c r="N37" s="55">
        <f t="shared" si="0"/>
        <v>0</v>
      </c>
      <c r="O37" s="22">
        <f t="shared" si="8"/>
        <v>0</v>
      </c>
      <c r="P37" s="22">
        <f t="shared" si="1"/>
        <v>0</v>
      </c>
      <c r="Q37" s="22">
        <f t="shared" si="2"/>
        <v>0</v>
      </c>
      <c r="R37" s="22">
        <f t="shared" si="3"/>
        <v>0</v>
      </c>
      <c r="S37" s="24">
        <f t="shared" si="4"/>
        <v>0</v>
      </c>
      <c r="T37" s="24">
        <f t="shared" si="5"/>
        <v>0</v>
      </c>
      <c r="U37" s="5"/>
      <c r="V37" s="5"/>
      <c r="W37" s="5"/>
      <c r="X37" s="5"/>
      <c r="Y37" s="5"/>
      <c r="Z37" s="5"/>
      <c r="AA37" s="5"/>
    </row>
    <row r="38" spans="1:27" x14ac:dyDescent="0.2">
      <c r="A38" s="14"/>
      <c r="B38" s="15"/>
      <c r="D38" s="15"/>
      <c r="E38" s="51"/>
      <c r="F38" s="51"/>
      <c r="G38" s="63"/>
      <c r="H38" s="7"/>
      <c r="I38" s="61" t="e">
        <f>INDEX('swingweight table'!$B$2:$B$2601,MATCH(MROUND(K38,0.175)+0.0001,'swingweight table'!$A$2:$A$2601,1))</f>
        <v>#N/A</v>
      </c>
      <c r="J38" s="60" t="e">
        <f>INDEX('swingweight table'!$B$2:$B$2601,MATCH(MROUND(O38,0.175)+0.0001,'swingweight table'!$A$2:$A$2601,1))</f>
        <v>#N/A</v>
      </c>
      <c r="K38" s="60">
        <f t="shared" si="6"/>
        <v>0</v>
      </c>
      <c r="L38" s="60">
        <f t="shared" si="7"/>
        <v>0</v>
      </c>
      <c r="M38" s="55" t="e">
        <f>INDEX('swingweight table'!$E$2:$E$2601,MATCH(IF(K38&lt;((MROUND(K38,0.175)+0.1)+(MROUND(K38,0.175)-0.075))/2,MROUND(K38,0.175)-0.0749,MROUND(K38,0.175)+0.1001),'swingweight table'!$D$2:$D$2601,1))</f>
        <v>#N/A</v>
      </c>
      <c r="N38" s="55">
        <f t="shared" si="0"/>
        <v>0</v>
      </c>
      <c r="O38" s="22">
        <f t="shared" si="8"/>
        <v>0</v>
      </c>
      <c r="P38" s="22">
        <f t="shared" si="1"/>
        <v>0</v>
      </c>
      <c r="Q38" s="22">
        <f t="shared" si="2"/>
        <v>0</v>
      </c>
      <c r="R38" s="22">
        <f t="shared" si="3"/>
        <v>0</v>
      </c>
      <c r="S38" s="24">
        <f t="shared" si="4"/>
        <v>0</v>
      </c>
      <c r="T38" s="24">
        <f t="shared" si="5"/>
        <v>0</v>
      </c>
      <c r="U38" s="5"/>
      <c r="V38" s="5"/>
      <c r="W38" s="5"/>
      <c r="X38" s="5"/>
      <c r="Y38" s="5"/>
      <c r="Z38" s="5"/>
      <c r="AA38" s="5"/>
    </row>
    <row r="39" spans="1:27" x14ac:dyDescent="0.2">
      <c r="A39" s="14"/>
      <c r="B39" s="15"/>
      <c r="D39" s="15"/>
      <c r="E39" s="51"/>
      <c r="F39" s="51"/>
      <c r="G39" s="63"/>
      <c r="H39" s="7"/>
      <c r="I39" s="61" t="e">
        <f>INDEX('swingweight table'!$B$2:$B$2601,MATCH(MROUND(K39,0.175)+0.0001,'swingweight table'!$A$2:$A$2601,1))</f>
        <v>#N/A</v>
      </c>
      <c r="J39" s="60" t="e">
        <f>INDEX('swingweight table'!$B$2:$B$2601,MATCH(MROUND(O39,0.175)+0.0001,'swingweight table'!$A$2:$A$2601,1))</f>
        <v>#N/A</v>
      </c>
      <c r="K39" s="60">
        <f t="shared" si="6"/>
        <v>0</v>
      </c>
      <c r="L39" s="60">
        <f t="shared" si="7"/>
        <v>0</v>
      </c>
      <c r="M39" s="55" t="e">
        <f>INDEX('swingweight table'!$E$2:$E$2601,MATCH(IF(K39&lt;((MROUND(K39,0.175)+0.1)+(MROUND(K39,0.175)-0.075))/2,MROUND(K39,0.175)-0.0749,MROUND(K39,0.175)+0.1001),'swingweight table'!$D$2:$D$2601,1))</f>
        <v>#N/A</v>
      </c>
      <c r="N39" s="55">
        <f t="shared" si="0"/>
        <v>0</v>
      </c>
      <c r="O39" s="22">
        <f t="shared" si="8"/>
        <v>0</v>
      </c>
      <c r="P39" s="22">
        <f t="shared" si="1"/>
        <v>0</v>
      </c>
      <c r="Q39" s="22">
        <f t="shared" si="2"/>
        <v>0</v>
      </c>
      <c r="R39" s="22">
        <f t="shared" si="3"/>
        <v>0</v>
      </c>
      <c r="S39" s="24">
        <f t="shared" si="4"/>
        <v>0</v>
      </c>
      <c r="T39" s="24">
        <f t="shared" si="5"/>
        <v>0</v>
      </c>
      <c r="U39" s="5"/>
      <c r="V39" s="5"/>
      <c r="W39" s="5"/>
      <c r="X39" s="5"/>
      <c r="Y39" s="5"/>
      <c r="Z39" s="5"/>
      <c r="AA39" s="5"/>
    </row>
    <row r="40" spans="1:27" x14ac:dyDescent="0.2">
      <c r="A40" s="14"/>
      <c r="B40" s="15"/>
      <c r="D40" s="15"/>
      <c r="E40" s="51"/>
      <c r="F40" s="51"/>
      <c r="G40" s="63"/>
      <c r="H40" s="7"/>
      <c r="I40" s="61" t="e">
        <f>INDEX('swingweight table'!$B$2:$B$2601,MATCH(MROUND(K40,0.175)+0.0001,'swingweight table'!$A$2:$A$2601,1))</f>
        <v>#N/A</v>
      </c>
      <c r="J40" s="60" t="e">
        <f>INDEX('swingweight table'!$B$2:$B$2601,MATCH(MROUND(O40,0.175)+0.0001,'swingweight table'!$A$2:$A$2601,1))</f>
        <v>#N/A</v>
      </c>
      <c r="K40" s="60">
        <f t="shared" si="6"/>
        <v>0</v>
      </c>
      <c r="L40" s="60">
        <f t="shared" si="7"/>
        <v>0</v>
      </c>
      <c r="M40" s="55" t="e">
        <f>INDEX('swingweight table'!$E$2:$E$2601,MATCH(IF(K40&lt;((MROUND(K40,0.175)+0.1)+(MROUND(K40,0.175)-0.075))/2,MROUND(K40,0.175)-0.0749,MROUND(K40,0.175)+0.1001),'swingweight table'!$D$2:$D$2601,1))</f>
        <v>#N/A</v>
      </c>
      <c r="N40" s="55">
        <f t="shared" si="0"/>
        <v>0</v>
      </c>
      <c r="O40" s="22">
        <f t="shared" si="8"/>
        <v>0</v>
      </c>
      <c r="P40" s="22">
        <f t="shared" si="1"/>
        <v>0</v>
      </c>
      <c r="Q40" s="22">
        <f t="shared" si="2"/>
        <v>0</v>
      </c>
      <c r="R40" s="22">
        <f t="shared" si="3"/>
        <v>0</v>
      </c>
      <c r="S40" s="24">
        <f t="shared" si="4"/>
        <v>0</v>
      </c>
      <c r="T40" s="24">
        <f t="shared" si="5"/>
        <v>0</v>
      </c>
      <c r="U40" s="5"/>
      <c r="V40" s="5"/>
      <c r="W40" s="5"/>
      <c r="X40" s="5"/>
      <c r="Y40" s="5"/>
      <c r="Z40" s="5"/>
      <c r="AA40" s="5"/>
    </row>
    <row r="41" spans="1:27" x14ac:dyDescent="0.2">
      <c r="A41" s="14"/>
      <c r="B41" s="15"/>
      <c r="D41" s="15"/>
      <c r="E41" s="51"/>
      <c r="F41" s="51"/>
      <c r="G41" s="63"/>
      <c r="H41" s="7"/>
      <c r="I41" s="61" t="e">
        <f>INDEX('swingweight table'!$B$2:$B$2601,MATCH(MROUND(K41,0.175)+0.0001,'swingweight table'!$A$2:$A$2601,1))</f>
        <v>#N/A</v>
      </c>
      <c r="J41" s="60" t="e">
        <f>INDEX('swingweight table'!$B$2:$B$2601,MATCH(MROUND(O41,0.175)+0.0001,'swingweight table'!$A$2:$A$2601,1))</f>
        <v>#N/A</v>
      </c>
      <c r="K41" s="60">
        <f t="shared" si="6"/>
        <v>0</v>
      </c>
      <c r="L41" s="60">
        <f t="shared" si="7"/>
        <v>0</v>
      </c>
      <c r="M41" s="55" t="e">
        <f>INDEX('swingweight table'!$E$2:$E$2601,MATCH(IF(K41&lt;((MROUND(K41,0.175)+0.1)+(MROUND(K41,0.175)-0.075))/2,MROUND(K41,0.175)-0.0749,MROUND(K41,0.175)+0.1001),'swingweight table'!$D$2:$D$2601,1))</f>
        <v>#N/A</v>
      </c>
      <c r="N41" s="55">
        <f t="shared" si="0"/>
        <v>0</v>
      </c>
      <c r="O41" s="22">
        <f t="shared" si="8"/>
        <v>0</v>
      </c>
      <c r="P41" s="22">
        <f t="shared" si="1"/>
        <v>0</v>
      </c>
      <c r="Q41" s="22">
        <f t="shared" si="2"/>
        <v>0</v>
      </c>
      <c r="R41" s="22">
        <f t="shared" si="3"/>
        <v>0</v>
      </c>
      <c r="S41" s="24">
        <f t="shared" si="4"/>
        <v>0</v>
      </c>
      <c r="T41" s="24">
        <f t="shared" si="5"/>
        <v>0</v>
      </c>
      <c r="U41" s="5"/>
      <c r="V41" s="5"/>
      <c r="W41" s="5"/>
      <c r="X41" s="5"/>
      <c r="Y41" s="5"/>
      <c r="Z41" s="5"/>
      <c r="AA41" s="5"/>
    </row>
    <row r="42" spans="1:27" x14ac:dyDescent="0.2">
      <c r="A42" s="14"/>
      <c r="B42" s="15"/>
      <c r="D42" s="15"/>
      <c r="E42" s="51"/>
      <c r="F42" s="51"/>
      <c r="G42" s="63"/>
      <c r="H42" s="7"/>
      <c r="I42" s="61" t="e">
        <f>INDEX('swingweight table'!$B$2:$B$2601,MATCH(MROUND(K42,0.175)+0.0001,'swingweight table'!$A$2:$A$2601,1))</f>
        <v>#N/A</v>
      </c>
      <c r="J42" s="60" t="e">
        <f>INDEX('swingweight table'!$B$2:$B$2601,MATCH(MROUND(O42,0.175)+0.0001,'swingweight table'!$A$2:$A$2601,1))</f>
        <v>#N/A</v>
      </c>
      <c r="K42" s="60">
        <f t="shared" si="6"/>
        <v>0</v>
      </c>
      <c r="L42" s="60">
        <f t="shared" si="7"/>
        <v>0</v>
      </c>
      <c r="M42" s="55" t="e">
        <f>INDEX('swingweight table'!$E$2:$E$2601,MATCH(IF(K42&lt;((MROUND(K42,0.175)+0.1)+(MROUND(K42,0.175)-0.075))/2,MROUND(K42,0.175)-0.0749,MROUND(K42,0.175)+0.1001),'swingweight table'!$D$2:$D$2601,1))</f>
        <v>#N/A</v>
      </c>
      <c r="N42" s="55">
        <f t="shared" si="0"/>
        <v>0</v>
      </c>
      <c r="O42" s="22">
        <f t="shared" si="8"/>
        <v>0</v>
      </c>
      <c r="P42" s="22">
        <f t="shared" si="1"/>
        <v>0</v>
      </c>
      <c r="Q42" s="22">
        <f t="shared" si="2"/>
        <v>0</v>
      </c>
      <c r="R42" s="22">
        <f t="shared" si="3"/>
        <v>0</v>
      </c>
      <c r="S42" s="24">
        <f t="shared" si="4"/>
        <v>0</v>
      </c>
      <c r="T42" s="24">
        <f t="shared" si="5"/>
        <v>0</v>
      </c>
      <c r="U42" s="5"/>
      <c r="V42" s="5"/>
      <c r="W42" s="5"/>
      <c r="X42" s="5"/>
      <c r="Y42" s="5"/>
      <c r="Z42" s="5"/>
      <c r="AA42" s="5"/>
    </row>
    <row r="43" spans="1:27" x14ac:dyDescent="0.2">
      <c r="A43" s="14"/>
      <c r="B43" s="15"/>
      <c r="D43" s="15"/>
      <c r="E43" s="51"/>
      <c r="F43" s="51"/>
      <c r="G43" s="63"/>
      <c r="H43" s="7"/>
      <c r="I43" s="61" t="e">
        <f>INDEX('swingweight table'!$B$2:$B$2601,MATCH(MROUND(K43,0.175)+0.0001,'swingweight table'!$A$2:$A$2601,1))</f>
        <v>#N/A</v>
      </c>
      <c r="J43" s="60" t="e">
        <f>INDEX('swingweight table'!$B$2:$B$2601,MATCH(MROUND(O43,0.175)+0.0001,'swingweight table'!$A$2:$A$2601,1))</f>
        <v>#N/A</v>
      </c>
      <c r="K43" s="60">
        <f t="shared" si="6"/>
        <v>0</v>
      </c>
      <c r="L43" s="60">
        <f t="shared" si="7"/>
        <v>0</v>
      </c>
      <c r="M43" s="55" t="e">
        <f>INDEX('swingweight table'!$E$2:$E$2601,MATCH(IF(K43&lt;((MROUND(K43,0.175)+0.1)+(MROUND(K43,0.175)-0.075))/2,MROUND(K43,0.175)-0.0749,MROUND(K43,0.175)+0.1001),'swingweight table'!$D$2:$D$2601,1))</f>
        <v>#N/A</v>
      </c>
      <c r="N43" s="55">
        <f t="shared" si="0"/>
        <v>0</v>
      </c>
      <c r="O43" s="22">
        <f t="shared" si="8"/>
        <v>0</v>
      </c>
      <c r="P43" s="22">
        <f t="shared" si="1"/>
        <v>0</v>
      </c>
      <c r="Q43" s="22">
        <f t="shared" si="2"/>
        <v>0</v>
      </c>
      <c r="R43" s="22">
        <f t="shared" si="3"/>
        <v>0</v>
      </c>
      <c r="S43" s="24">
        <f t="shared" si="4"/>
        <v>0</v>
      </c>
      <c r="T43" s="24">
        <f t="shared" si="5"/>
        <v>0</v>
      </c>
      <c r="U43" s="5"/>
      <c r="V43" s="5"/>
      <c r="W43" s="5"/>
      <c r="X43" s="5"/>
      <c r="Y43" s="5"/>
      <c r="Z43" s="5"/>
      <c r="AA43" s="5"/>
    </row>
    <row r="44" spans="1:27" x14ac:dyDescent="0.2">
      <c r="A44" s="17"/>
      <c r="B44" s="15"/>
      <c r="D44" s="15"/>
      <c r="E44" s="51"/>
      <c r="F44" s="51"/>
      <c r="G44" s="63"/>
      <c r="H44" s="7"/>
      <c r="I44" s="61" t="e">
        <f>INDEX('swingweight table'!$B$2:$B$2601,MATCH(MROUND(K44,0.175)+0.0001,'swingweight table'!$A$2:$A$2601,1))</f>
        <v>#N/A</v>
      </c>
      <c r="J44" s="60" t="e">
        <f>INDEX('swingweight table'!$B$2:$B$2601,MATCH(MROUND(O44,0.175)+0.0001,'swingweight table'!$A$2:$A$2601,1))</f>
        <v>#N/A</v>
      </c>
      <c r="K44" s="60">
        <f t="shared" si="6"/>
        <v>0</v>
      </c>
      <c r="L44" s="60">
        <f t="shared" si="7"/>
        <v>0</v>
      </c>
      <c r="M44" s="55" t="e">
        <f>INDEX('swingweight table'!$E$2:$E$2601,MATCH(IF(K44&lt;((MROUND(K44,0.175)+0.1)+(MROUND(K44,0.175)-0.075))/2,MROUND(K44,0.175)-0.0749,MROUND(K44,0.175)+0.1001),'swingweight table'!$D$2:$D$2601,1))</f>
        <v>#N/A</v>
      </c>
      <c r="N44" s="55">
        <f t="shared" si="0"/>
        <v>0</v>
      </c>
      <c r="O44" s="22">
        <f t="shared" si="8"/>
        <v>0</v>
      </c>
      <c r="P44" s="22">
        <f t="shared" si="1"/>
        <v>0</v>
      </c>
      <c r="Q44" s="22">
        <f t="shared" si="2"/>
        <v>0</v>
      </c>
      <c r="R44" s="22">
        <f t="shared" si="3"/>
        <v>0</v>
      </c>
      <c r="S44" s="24">
        <f t="shared" si="4"/>
        <v>0</v>
      </c>
      <c r="T44" s="24">
        <f t="shared" si="5"/>
        <v>0</v>
      </c>
      <c r="U44" s="5"/>
      <c r="V44" s="5"/>
      <c r="W44" s="5"/>
      <c r="X44" s="5"/>
      <c r="Y44" s="5"/>
      <c r="Z44" s="5"/>
      <c r="AA44" s="5"/>
    </row>
    <row r="45" spans="1:27" x14ac:dyDescent="0.2">
      <c r="A45" s="17"/>
      <c r="B45" s="15"/>
      <c r="D45" s="15"/>
      <c r="E45" s="51"/>
      <c r="F45" s="51"/>
      <c r="G45" s="63"/>
      <c r="H45" s="7"/>
      <c r="I45" s="61" t="e">
        <f>INDEX('swingweight table'!$B$2:$B$2601,MATCH(MROUND(K45,0.175)+0.0001,'swingweight table'!$A$2:$A$2601,1))</f>
        <v>#N/A</v>
      </c>
      <c r="J45" s="60" t="e">
        <f>INDEX('swingweight table'!$B$2:$B$2601,MATCH(MROUND(O45,0.175)+0.0001,'swingweight table'!$A$2:$A$2601,1))</f>
        <v>#N/A</v>
      </c>
      <c r="K45" s="60">
        <f t="shared" si="6"/>
        <v>0</v>
      </c>
      <c r="L45" s="60">
        <f t="shared" si="7"/>
        <v>0</v>
      </c>
      <c r="M45" s="55" t="e">
        <f>INDEX('swingweight table'!$E$2:$E$2601,MATCH(IF(K45&lt;((MROUND(K45,0.175)+0.1)+(MROUND(K45,0.175)-0.075))/2,MROUND(K45,0.175)-0.0749,MROUND(K45,0.175)+0.1001),'swingweight table'!$D$2:$D$2601,1))</f>
        <v>#N/A</v>
      </c>
      <c r="N45" s="55">
        <f t="shared" si="0"/>
        <v>0</v>
      </c>
      <c r="O45" s="22">
        <f t="shared" si="8"/>
        <v>0</v>
      </c>
      <c r="P45" s="22">
        <f t="shared" si="1"/>
        <v>0</v>
      </c>
      <c r="Q45" s="22">
        <f t="shared" si="2"/>
        <v>0</v>
      </c>
      <c r="R45" s="22">
        <f t="shared" si="3"/>
        <v>0</v>
      </c>
      <c r="S45" s="24">
        <f t="shared" si="4"/>
        <v>0</v>
      </c>
      <c r="T45" s="24">
        <f t="shared" si="5"/>
        <v>0</v>
      </c>
      <c r="U45" s="5"/>
      <c r="V45" s="5"/>
      <c r="W45" s="5"/>
      <c r="X45" s="5"/>
      <c r="Y45" s="5"/>
      <c r="Z45" s="5"/>
      <c r="AA45" s="5"/>
    </row>
    <row r="46" spans="1:27" x14ac:dyDescent="0.2">
      <c r="A46" s="17"/>
      <c r="B46" s="15"/>
      <c r="D46" s="15"/>
      <c r="E46" s="51"/>
      <c r="F46" s="51"/>
      <c r="G46" s="63"/>
      <c r="H46" s="7"/>
      <c r="I46" s="61" t="e">
        <f>INDEX('swingweight table'!$B$2:$B$2601,MATCH(MROUND(K46,0.175)+0.0001,'swingweight table'!$A$2:$A$2601,1))</f>
        <v>#N/A</v>
      </c>
      <c r="J46" s="60" t="e">
        <f>INDEX('swingweight table'!$B$2:$B$2601,MATCH(MROUND(O46,0.175)+0.0001,'swingweight table'!$A$2:$A$2601,1))</f>
        <v>#N/A</v>
      </c>
      <c r="K46" s="60">
        <f t="shared" si="6"/>
        <v>0</v>
      </c>
      <c r="L46" s="60">
        <f t="shared" si="7"/>
        <v>0</v>
      </c>
      <c r="M46" s="55" t="e">
        <f>INDEX('swingweight table'!$E$2:$E$2601,MATCH(IF(K46&lt;((MROUND(K46,0.175)+0.1)+(MROUND(K46,0.175)-0.075))/2,MROUND(K46,0.175)-0.0749,MROUND(K46,0.175)+0.1001),'swingweight table'!$D$2:$D$2601,1))</f>
        <v>#N/A</v>
      </c>
      <c r="N46" s="55">
        <f t="shared" si="0"/>
        <v>0</v>
      </c>
      <c r="O46" s="22">
        <f t="shared" si="8"/>
        <v>0</v>
      </c>
      <c r="P46" s="22">
        <f t="shared" si="1"/>
        <v>0</v>
      </c>
      <c r="Q46" s="22">
        <f t="shared" si="2"/>
        <v>0</v>
      </c>
      <c r="R46" s="22">
        <f t="shared" si="3"/>
        <v>0</v>
      </c>
      <c r="S46" s="24">
        <f t="shared" si="4"/>
        <v>0</v>
      </c>
      <c r="T46" s="24">
        <f t="shared" si="5"/>
        <v>0</v>
      </c>
      <c r="U46" s="5"/>
      <c r="V46" s="5"/>
      <c r="W46" s="5"/>
      <c r="X46" s="5"/>
      <c r="Y46" s="5"/>
      <c r="Z46" s="5"/>
      <c r="AA46" s="5"/>
    </row>
    <row r="47" spans="1:27" x14ac:dyDescent="0.2">
      <c r="A47" s="17"/>
      <c r="B47" s="15"/>
      <c r="D47" s="15"/>
      <c r="E47" s="51"/>
      <c r="F47" s="51"/>
      <c r="G47" s="63"/>
      <c r="H47" s="7"/>
      <c r="I47" s="61" t="e">
        <f>INDEX('swingweight table'!$B$2:$B$2601,MATCH(MROUND(K47,0.175)+0.0001,'swingweight table'!$A$2:$A$2601,1))</f>
        <v>#N/A</v>
      </c>
      <c r="J47" s="60" t="e">
        <f>INDEX('swingweight table'!$B$2:$B$2601,MATCH(MROUND(O47,0.175)+0.0001,'swingweight table'!$A$2:$A$2601,1))</f>
        <v>#N/A</v>
      </c>
      <c r="K47" s="60">
        <f t="shared" si="6"/>
        <v>0</v>
      </c>
      <c r="L47" s="60">
        <f t="shared" si="7"/>
        <v>0</v>
      </c>
      <c r="M47" s="55" t="e">
        <f>INDEX('swingweight table'!$E$2:$E$2601,MATCH(IF(K47&lt;((MROUND(K47,0.175)+0.1)+(MROUND(K47,0.175)-0.075))/2,MROUND(K47,0.175)-0.0749,MROUND(K47,0.175)+0.1001),'swingweight table'!$D$2:$D$2601,1))</f>
        <v>#N/A</v>
      </c>
      <c r="N47" s="55">
        <f t="shared" si="0"/>
        <v>0</v>
      </c>
      <c r="O47" s="22">
        <f t="shared" si="8"/>
        <v>0</v>
      </c>
      <c r="P47" s="22">
        <f t="shared" si="1"/>
        <v>0</v>
      </c>
      <c r="Q47" s="22">
        <f t="shared" si="2"/>
        <v>0</v>
      </c>
      <c r="R47" s="22">
        <f t="shared" si="3"/>
        <v>0</v>
      </c>
      <c r="S47" s="24">
        <f t="shared" si="4"/>
        <v>0</v>
      </c>
      <c r="T47" s="24">
        <f t="shared" si="5"/>
        <v>0</v>
      </c>
      <c r="U47" s="5"/>
      <c r="V47" s="5"/>
      <c r="W47" s="5"/>
      <c r="X47" s="5"/>
      <c r="Y47" s="5"/>
      <c r="Z47" s="5"/>
      <c r="AA47" s="5"/>
    </row>
    <row r="48" spans="1:27" x14ac:dyDescent="0.2">
      <c r="A48" s="17"/>
      <c r="B48" s="15"/>
      <c r="D48" s="15"/>
      <c r="E48" s="51"/>
      <c r="F48" s="51"/>
      <c r="G48" s="63"/>
      <c r="H48" s="7"/>
      <c r="I48" s="61" t="e">
        <f>INDEX('swingweight table'!$B$2:$B$2601,MATCH(MROUND(K48,0.175)+0.0001,'swingweight table'!$A$2:$A$2601,1))</f>
        <v>#N/A</v>
      </c>
      <c r="J48" s="60" t="e">
        <f>INDEX('swingweight table'!$B$2:$B$2601,MATCH(MROUND(O48,0.175)+0.0001,'swingweight table'!$A$2:$A$2601,1))</f>
        <v>#N/A</v>
      </c>
      <c r="K48" s="60">
        <f t="shared" si="6"/>
        <v>0</v>
      </c>
      <c r="L48" s="60">
        <f t="shared" si="7"/>
        <v>0</v>
      </c>
      <c r="M48" s="55" t="e">
        <f>INDEX('swingweight table'!$E$2:$E$2601,MATCH(IF(K48&lt;((MROUND(K48,0.175)+0.1)+(MROUND(K48,0.175)-0.075))/2,MROUND(K48,0.175)-0.0749,MROUND(K48,0.175)+0.1001),'swingweight table'!$D$2:$D$2601,1))</f>
        <v>#N/A</v>
      </c>
      <c r="N48" s="55">
        <f t="shared" si="0"/>
        <v>0</v>
      </c>
      <c r="O48" s="22">
        <f t="shared" si="8"/>
        <v>0</v>
      </c>
      <c r="P48" s="22">
        <f t="shared" si="1"/>
        <v>0</v>
      </c>
      <c r="Q48" s="22">
        <f t="shared" si="2"/>
        <v>0</v>
      </c>
      <c r="R48" s="22">
        <f t="shared" si="3"/>
        <v>0</v>
      </c>
      <c r="S48" s="24">
        <f t="shared" si="4"/>
        <v>0</v>
      </c>
      <c r="T48" s="24">
        <f t="shared" si="5"/>
        <v>0</v>
      </c>
      <c r="U48" s="5"/>
      <c r="V48" s="5"/>
      <c r="W48" s="5"/>
      <c r="X48" s="5"/>
      <c r="Y48" s="5"/>
      <c r="Z48" s="5"/>
      <c r="AA48" s="5"/>
    </row>
    <row r="49" spans="1:27" x14ac:dyDescent="0.2">
      <c r="A49" s="17"/>
      <c r="B49" s="15"/>
      <c r="D49" s="15"/>
      <c r="E49" s="51"/>
      <c r="F49" s="51"/>
      <c r="G49" s="63"/>
      <c r="H49" s="7"/>
      <c r="I49" s="61" t="e">
        <f>INDEX('swingweight table'!$B$2:$B$2601,MATCH(MROUND(K49,0.175)+0.0001,'swingweight table'!$A$2:$A$2601,1))</f>
        <v>#N/A</v>
      </c>
      <c r="J49" s="60" t="e">
        <f>INDEX('swingweight table'!$B$2:$B$2601,MATCH(MROUND(O49,0.175)+0.0001,'swingweight table'!$A$2:$A$2601,1))</f>
        <v>#N/A</v>
      </c>
      <c r="K49" s="60">
        <f t="shared" si="6"/>
        <v>0</v>
      </c>
      <c r="L49" s="60">
        <f t="shared" si="7"/>
        <v>0</v>
      </c>
      <c r="M49" s="55" t="e">
        <f>INDEX('swingweight table'!$E$2:$E$2601,MATCH(IF(K49&lt;((MROUND(K49,0.175)+0.1)+(MROUND(K49,0.175)-0.075))/2,MROUND(K49,0.175)-0.0749,MROUND(K49,0.175)+0.1001),'swingweight table'!$D$2:$D$2601,1))</f>
        <v>#N/A</v>
      </c>
      <c r="N49" s="55">
        <f t="shared" si="0"/>
        <v>0</v>
      </c>
      <c r="O49" s="22">
        <f t="shared" si="8"/>
        <v>0</v>
      </c>
      <c r="P49" s="22">
        <f t="shared" si="1"/>
        <v>0</v>
      </c>
      <c r="Q49" s="22">
        <f t="shared" si="2"/>
        <v>0</v>
      </c>
      <c r="R49" s="22">
        <f t="shared" si="3"/>
        <v>0</v>
      </c>
      <c r="S49" s="24">
        <f t="shared" si="4"/>
        <v>0</v>
      </c>
      <c r="T49" s="24">
        <f t="shared" si="5"/>
        <v>0</v>
      </c>
      <c r="U49" s="5"/>
      <c r="V49" s="5"/>
      <c r="W49" s="5"/>
      <c r="X49" s="5"/>
      <c r="Y49" s="5"/>
      <c r="Z49" s="5"/>
      <c r="AA49" s="5"/>
    </row>
    <row r="50" spans="1:27" x14ac:dyDescent="0.2">
      <c r="A50" s="17"/>
      <c r="B50" s="15"/>
      <c r="D50" s="15"/>
      <c r="E50" s="51"/>
      <c r="F50" s="51"/>
      <c r="G50" s="63"/>
      <c r="H50" s="7"/>
      <c r="I50" s="61" t="e">
        <f>INDEX('swingweight table'!$B$2:$B$2601,MATCH(MROUND(K50,0.175)+0.0001,'swingweight table'!$A$2:$A$2601,1))</f>
        <v>#N/A</v>
      </c>
      <c r="J50" s="60" t="e">
        <f>INDEX('swingweight table'!$B$2:$B$2601,MATCH(MROUND(O50,0.175)+0.0001,'swingweight table'!$A$2:$A$2601,1))</f>
        <v>#N/A</v>
      </c>
      <c r="K50" s="60">
        <f t="shared" si="6"/>
        <v>0</v>
      </c>
      <c r="L50" s="60">
        <f t="shared" si="7"/>
        <v>0</v>
      </c>
      <c r="M50" s="55" t="e">
        <f>INDEX('swingweight table'!$E$2:$E$2601,MATCH(IF(K50&lt;((MROUND(K50,0.175)+0.1)+(MROUND(K50,0.175)-0.075))/2,MROUND(K50,0.175)-0.0749,MROUND(K50,0.175)+0.1001),'swingweight table'!$D$2:$D$2601,1))</f>
        <v>#N/A</v>
      </c>
      <c r="N50" s="55">
        <f t="shared" si="0"/>
        <v>0</v>
      </c>
      <c r="O50" s="22">
        <f t="shared" si="8"/>
        <v>0</v>
      </c>
      <c r="P50" s="22">
        <f t="shared" si="1"/>
        <v>0</v>
      </c>
      <c r="Q50" s="22">
        <f t="shared" si="2"/>
        <v>0</v>
      </c>
      <c r="R50" s="22">
        <f t="shared" si="3"/>
        <v>0</v>
      </c>
      <c r="S50" s="24">
        <f t="shared" si="4"/>
        <v>0</v>
      </c>
      <c r="T50" s="24">
        <f t="shared" si="5"/>
        <v>0</v>
      </c>
      <c r="U50" s="5"/>
      <c r="V50" s="5"/>
      <c r="W50" s="5"/>
      <c r="X50" s="5"/>
      <c r="Y50" s="5"/>
      <c r="Z50" s="5"/>
      <c r="AA50" s="5"/>
    </row>
    <row r="51" spans="1:27" x14ac:dyDescent="0.2">
      <c r="A51" s="17"/>
      <c r="B51" s="15"/>
      <c r="D51" s="15"/>
      <c r="E51" s="51"/>
      <c r="F51" s="51"/>
      <c r="G51" s="63"/>
      <c r="H51" s="7"/>
      <c r="I51" s="61" t="e">
        <f>INDEX('swingweight table'!$B$2:$B$2601,MATCH(MROUND(K51,0.175)+0.0001,'swingweight table'!$A$2:$A$2601,1))</f>
        <v>#N/A</v>
      </c>
      <c r="J51" s="60" t="e">
        <f>INDEX('swingweight table'!$B$2:$B$2601,MATCH(MROUND(O51,0.175)+0.0001,'swingweight table'!$A$2:$A$2601,1))</f>
        <v>#N/A</v>
      </c>
      <c r="K51" s="60">
        <f t="shared" si="6"/>
        <v>0</v>
      </c>
      <c r="L51" s="60">
        <f t="shared" si="7"/>
        <v>0</v>
      </c>
      <c r="M51" s="55" t="e">
        <f>INDEX('swingweight table'!$E$2:$E$2601,MATCH(IF(K51&lt;((MROUND(K51,0.175)+0.1)+(MROUND(K51,0.175)-0.075))/2,MROUND(K51,0.175)-0.0749,MROUND(K51,0.175)+0.1001),'swingweight table'!$D$2:$D$2601,1))</f>
        <v>#N/A</v>
      </c>
      <c r="N51" s="55">
        <f t="shared" si="0"/>
        <v>0</v>
      </c>
      <c r="O51" s="22">
        <f t="shared" si="8"/>
        <v>0</v>
      </c>
      <c r="P51" s="22">
        <f t="shared" si="1"/>
        <v>0</v>
      </c>
      <c r="Q51" s="22">
        <f t="shared" si="2"/>
        <v>0</v>
      </c>
      <c r="R51" s="22">
        <f t="shared" si="3"/>
        <v>0</v>
      </c>
      <c r="S51" s="24">
        <f t="shared" si="4"/>
        <v>0</v>
      </c>
      <c r="T51" s="24">
        <f t="shared" si="5"/>
        <v>0</v>
      </c>
      <c r="U51" s="5"/>
      <c r="V51" s="5"/>
      <c r="W51" s="5"/>
      <c r="X51" s="5"/>
      <c r="Y51" s="5"/>
      <c r="Z51" s="5"/>
      <c r="AA51" s="5"/>
    </row>
    <row r="52" spans="1:27" x14ac:dyDescent="0.2">
      <c r="A52" s="17"/>
      <c r="B52" s="15"/>
      <c r="D52" s="15"/>
      <c r="E52" s="51"/>
      <c r="F52" s="51"/>
      <c r="G52" s="63"/>
      <c r="H52" s="7"/>
      <c r="I52" s="61" t="e">
        <f>INDEX('swingweight table'!$B$2:$B$2601,MATCH(MROUND(K52,0.175)+0.0001,'swingweight table'!$A$2:$A$2601,1))</f>
        <v>#N/A</v>
      </c>
      <c r="J52" s="60" t="e">
        <f>INDEX('swingweight table'!$B$2:$B$2601,MATCH(MROUND(O52,0.175)+0.0001,'swingweight table'!$A$2:$A$2601,1))</f>
        <v>#N/A</v>
      </c>
      <c r="K52" s="60">
        <f t="shared" si="6"/>
        <v>0</v>
      </c>
      <c r="L52" s="60">
        <f t="shared" si="7"/>
        <v>0</v>
      </c>
      <c r="M52" s="55" t="e">
        <f>INDEX('swingweight table'!$E$2:$E$2601,MATCH(IF(K52&lt;((MROUND(K52,0.175)+0.1)+(MROUND(K52,0.175)-0.075))/2,MROUND(K52,0.175)-0.0749,MROUND(K52,0.175)+0.1001),'swingweight table'!$D$2:$D$2601,1))</f>
        <v>#N/A</v>
      </c>
      <c r="N52" s="55">
        <f t="shared" si="0"/>
        <v>0</v>
      </c>
      <c r="O52" s="22">
        <f t="shared" si="8"/>
        <v>0</v>
      </c>
      <c r="P52" s="22">
        <f t="shared" si="1"/>
        <v>0</v>
      </c>
      <c r="Q52" s="22">
        <f t="shared" si="2"/>
        <v>0</v>
      </c>
      <c r="R52" s="22">
        <f t="shared" si="3"/>
        <v>0</v>
      </c>
      <c r="S52" s="24">
        <f t="shared" si="4"/>
        <v>0</v>
      </c>
      <c r="T52" s="24">
        <f t="shared" si="5"/>
        <v>0</v>
      </c>
      <c r="U52" s="5"/>
      <c r="V52" s="5"/>
      <c r="W52" s="5"/>
      <c r="X52" s="5"/>
      <c r="Y52" s="5"/>
      <c r="Z52" s="5"/>
      <c r="AA52" s="5"/>
    </row>
    <row r="53" spans="1:27" x14ac:dyDescent="0.2">
      <c r="A53" s="17"/>
      <c r="B53" s="15"/>
      <c r="D53" s="15"/>
      <c r="E53" s="51"/>
      <c r="F53" s="51"/>
      <c r="G53" s="63"/>
      <c r="H53" s="7"/>
      <c r="I53" s="61" t="e">
        <f>INDEX('swingweight table'!$B$2:$B$2601,MATCH(MROUND(K53,0.175)+0.0001,'swingweight table'!$A$2:$A$2601,1))</f>
        <v>#N/A</v>
      </c>
      <c r="J53" s="60" t="e">
        <f>INDEX('swingweight table'!$B$2:$B$2601,MATCH(MROUND(O53,0.175)+0.0001,'swingweight table'!$A$2:$A$2601,1))</f>
        <v>#N/A</v>
      </c>
      <c r="K53" s="60">
        <f t="shared" si="6"/>
        <v>0</v>
      </c>
      <c r="L53" s="60">
        <f t="shared" si="7"/>
        <v>0</v>
      </c>
      <c r="M53" s="55" t="e">
        <f>INDEX('swingweight table'!$E$2:$E$2601,MATCH(IF(K53&lt;((MROUND(K53,0.175)+0.1)+(MROUND(K53,0.175)-0.075))/2,MROUND(K53,0.175)-0.0749,MROUND(K53,0.175)+0.1001),'swingweight table'!$D$2:$D$2601,1))</f>
        <v>#N/A</v>
      </c>
      <c r="N53" s="55">
        <f t="shared" si="0"/>
        <v>0</v>
      </c>
      <c r="O53" s="22">
        <f t="shared" si="8"/>
        <v>0</v>
      </c>
      <c r="P53" s="22">
        <f t="shared" si="1"/>
        <v>0</v>
      </c>
      <c r="Q53" s="22">
        <f t="shared" si="2"/>
        <v>0</v>
      </c>
      <c r="R53" s="22">
        <f t="shared" si="3"/>
        <v>0</v>
      </c>
      <c r="S53" s="24">
        <f t="shared" si="4"/>
        <v>0</v>
      </c>
      <c r="T53" s="24">
        <f t="shared" si="5"/>
        <v>0</v>
      </c>
      <c r="U53" s="5"/>
      <c r="V53" s="5"/>
      <c r="W53" s="5"/>
      <c r="X53" s="5"/>
      <c r="Y53" s="5"/>
      <c r="Z53" s="5"/>
      <c r="AA53" s="5"/>
    </row>
    <row r="54" spans="1:27" x14ac:dyDescent="0.2">
      <c r="A54" s="17"/>
      <c r="B54" s="15"/>
      <c r="D54" s="15"/>
      <c r="E54" s="51"/>
      <c r="F54" s="51"/>
      <c r="G54" s="63"/>
      <c r="H54" s="7"/>
      <c r="I54" s="61" t="e">
        <f>INDEX('swingweight table'!$B$2:$B$2601,MATCH(MROUND(K54,0.175)+0.0001,'swingweight table'!$A$2:$A$2601,1))</f>
        <v>#N/A</v>
      </c>
      <c r="J54" s="60" t="e">
        <f>INDEX('swingweight table'!$B$2:$B$2601,MATCH(MROUND(O54,0.175)+0.0001,'swingweight table'!$A$2:$A$2601,1))</f>
        <v>#N/A</v>
      </c>
      <c r="K54" s="60">
        <f t="shared" si="6"/>
        <v>0</v>
      </c>
      <c r="L54" s="60">
        <f t="shared" si="7"/>
        <v>0</v>
      </c>
      <c r="M54" s="55" t="e">
        <f>INDEX('swingweight table'!$E$2:$E$2601,MATCH(IF(K54&lt;((MROUND(K54,0.175)+0.1)+(MROUND(K54,0.175)-0.075))/2,MROUND(K54,0.175)-0.0749,MROUND(K54,0.175)+0.1001),'swingweight table'!$D$2:$D$2601,1))</f>
        <v>#N/A</v>
      </c>
      <c r="N54" s="55">
        <f t="shared" si="0"/>
        <v>0</v>
      </c>
      <c r="O54" s="22">
        <f t="shared" si="8"/>
        <v>0</v>
      </c>
      <c r="P54" s="22">
        <f t="shared" si="1"/>
        <v>0</v>
      </c>
      <c r="Q54" s="22">
        <f t="shared" si="2"/>
        <v>0</v>
      </c>
      <c r="R54" s="22">
        <f t="shared" si="3"/>
        <v>0</v>
      </c>
      <c r="S54" s="24">
        <f t="shared" si="4"/>
        <v>0</v>
      </c>
      <c r="T54" s="24">
        <f t="shared" si="5"/>
        <v>0</v>
      </c>
      <c r="U54" s="5"/>
      <c r="V54" s="5"/>
      <c r="W54" s="5"/>
      <c r="X54" s="5"/>
      <c r="Y54" s="5"/>
      <c r="Z54" s="5"/>
      <c r="AA54" s="5"/>
    </row>
    <row r="55" spans="1:27" x14ac:dyDescent="0.2">
      <c r="A55" s="17"/>
      <c r="B55" s="15"/>
      <c r="D55" s="15"/>
      <c r="E55" s="51"/>
      <c r="F55" s="51"/>
      <c r="G55" s="63"/>
      <c r="H55" s="7"/>
      <c r="I55" s="61" t="e">
        <f>INDEX('swingweight table'!$B$2:$B$2601,MATCH(MROUND(K55,0.175)+0.0001,'swingweight table'!$A$2:$A$2601,1))</f>
        <v>#N/A</v>
      </c>
      <c r="J55" s="60" t="e">
        <f>INDEX('swingweight table'!$B$2:$B$2601,MATCH(MROUND(O55,0.175)+0.0001,'swingweight table'!$A$2:$A$2601,1))</f>
        <v>#N/A</v>
      </c>
      <c r="K55" s="60">
        <f t="shared" si="6"/>
        <v>0</v>
      </c>
      <c r="L55" s="60">
        <f t="shared" si="7"/>
        <v>0</v>
      </c>
      <c r="M55" s="55" t="e">
        <f>INDEX('swingweight table'!$E$2:$E$2601,MATCH(IF(K55&lt;((MROUND(K55,0.175)+0.1)+(MROUND(K55,0.175)-0.075))/2,MROUND(K55,0.175)-0.0749,MROUND(K55,0.175)+0.1001),'swingweight table'!$D$2:$D$2601,1))</f>
        <v>#N/A</v>
      </c>
      <c r="N55" s="55">
        <f t="shared" si="0"/>
        <v>0</v>
      </c>
      <c r="O55" s="22">
        <f t="shared" si="8"/>
        <v>0</v>
      </c>
      <c r="P55" s="22">
        <f t="shared" si="1"/>
        <v>0</v>
      </c>
      <c r="Q55" s="22">
        <f t="shared" si="2"/>
        <v>0</v>
      </c>
      <c r="R55" s="22">
        <f t="shared" si="3"/>
        <v>0</v>
      </c>
      <c r="S55" s="24">
        <f t="shared" si="4"/>
        <v>0</v>
      </c>
      <c r="T55" s="24">
        <f t="shared" si="5"/>
        <v>0</v>
      </c>
      <c r="U55" s="5"/>
      <c r="V55" s="5"/>
      <c r="W55" s="5"/>
      <c r="X55" s="5"/>
      <c r="Y55" s="5"/>
      <c r="Z55" s="5"/>
      <c r="AA55" s="5"/>
    </row>
    <row r="56" spans="1:27" x14ac:dyDescent="0.2">
      <c r="A56" s="17"/>
      <c r="B56" s="15"/>
      <c r="D56" s="15"/>
      <c r="E56" s="51"/>
      <c r="F56" s="51"/>
      <c r="G56" s="63"/>
      <c r="H56" s="7"/>
      <c r="I56" s="61" t="e">
        <f>INDEX('swingweight table'!$B$2:$B$2601,MATCH(MROUND(K56,0.175)+0.0001,'swingweight table'!$A$2:$A$2601,1))</f>
        <v>#N/A</v>
      </c>
      <c r="J56" s="60" t="e">
        <f>INDEX('swingweight table'!$B$2:$B$2601,MATCH(MROUND(O56,0.175)+0.0001,'swingweight table'!$A$2:$A$2601,1))</f>
        <v>#N/A</v>
      </c>
      <c r="K56" s="60">
        <f t="shared" si="6"/>
        <v>0</v>
      </c>
      <c r="L56" s="60">
        <f t="shared" si="7"/>
        <v>0</v>
      </c>
      <c r="M56" s="55" t="e">
        <f>INDEX('swingweight table'!$E$2:$E$2601,MATCH(IF(K56&lt;((MROUND(K56,0.175)+0.1)+(MROUND(K56,0.175)-0.075))/2,MROUND(K56,0.175)-0.0749,MROUND(K56,0.175)+0.1001),'swingweight table'!$D$2:$D$2601,1))</f>
        <v>#N/A</v>
      </c>
      <c r="N56" s="55">
        <f t="shared" si="0"/>
        <v>0</v>
      </c>
      <c r="O56" s="22">
        <f t="shared" si="8"/>
        <v>0</v>
      </c>
      <c r="P56" s="22">
        <f t="shared" si="1"/>
        <v>0</v>
      </c>
      <c r="Q56" s="22">
        <f t="shared" si="2"/>
        <v>0</v>
      </c>
      <c r="R56" s="22">
        <f t="shared" si="3"/>
        <v>0</v>
      </c>
      <c r="S56" s="24">
        <f t="shared" si="4"/>
        <v>0</v>
      </c>
      <c r="T56" s="24">
        <f t="shared" si="5"/>
        <v>0</v>
      </c>
      <c r="U56" s="5"/>
      <c r="V56" s="5"/>
      <c r="W56" s="5"/>
      <c r="X56" s="5"/>
      <c r="Y56" s="5"/>
      <c r="Z56" s="5"/>
      <c r="AA56" s="5"/>
    </row>
    <row r="57" spans="1:27" x14ac:dyDescent="0.2">
      <c r="A57" s="17"/>
      <c r="B57" s="15"/>
      <c r="D57" s="15"/>
      <c r="E57" s="51"/>
      <c r="F57" s="51"/>
      <c r="G57" s="63"/>
      <c r="H57" s="7"/>
      <c r="I57" s="61" t="e">
        <f>INDEX('swingweight table'!$B$2:$B$2601,MATCH(MROUND(K57,0.175)+0.0001,'swingweight table'!$A$2:$A$2601,1))</f>
        <v>#N/A</v>
      </c>
      <c r="J57" s="60" t="e">
        <f>INDEX('swingweight table'!$B$2:$B$2601,MATCH(MROUND(O57,0.175)+0.0001,'swingweight table'!$A$2:$A$2601,1))</f>
        <v>#N/A</v>
      </c>
      <c r="K57" s="60">
        <f t="shared" si="6"/>
        <v>0</v>
      </c>
      <c r="L57" s="60">
        <f t="shared" si="7"/>
        <v>0</v>
      </c>
      <c r="M57" s="55" t="e">
        <f>INDEX('swingweight table'!$E$2:$E$2601,MATCH(IF(K57&lt;((MROUND(K57,0.175)+0.1)+(MROUND(K57,0.175)-0.075))/2,MROUND(K57,0.175)-0.0749,MROUND(K57,0.175)+0.1001),'swingweight table'!$D$2:$D$2601,1))</f>
        <v>#N/A</v>
      </c>
      <c r="N57" s="55">
        <f t="shared" si="0"/>
        <v>0</v>
      </c>
      <c r="O57" s="22">
        <f t="shared" si="8"/>
        <v>0</v>
      </c>
      <c r="P57" s="22">
        <f t="shared" si="1"/>
        <v>0</v>
      </c>
      <c r="Q57" s="22">
        <f t="shared" si="2"/>
        <v>0</v>
      </c>
      <c r="R57" s="22">
        <f t="shared" si="3"/>
        <v>0</v>
      </c>
      <c r="S57" s="24">
        <f t="shared" si="4"/>
        <v>0</v>
      </c>
      <c r="T57" s="24">
        <f t="shared" si="5"/>
        <v>0</v>
      </c>
      <c r="U57" s="5"/>
      <c r="V57" s="5"/>
      <c r="W57" s="5"/>
      <c r="X57" s="5"/>
      <c r="Y57" s="5"/>
      <c r="Z57" s="5"/>
      <c r="AA57" s="5"/>
    </row>
    <row r="58" spans="1:27" x14ac:dyDescent="0.2">
      <c r="A58" s="17"/>
      <c r="B58" s="15"/>
      <c r="D58" s="15"/>
      <c r="E58" s="51"/>
      <c r="F58" s="51"/>
      <c r="G58" s="63"/>
      <c r="H58" s="7"/>
      <c r="I58" s="61" t="e">
        <f>INDEX('swingweight table'!$B$2:$B$2601,MATCH(MROUND(K58,0.175)+0.0001,'swingweight table'!$A$2:$A$2601,1))</f>
        <v>#N/A</v>
      </c>
      <c r="J58" s="60" t="e">
        <f>INDEX('swingweight table'!$B$2:$B$2601,MATCH(MROUND(O58,0.175)+0.0001,'swingweight table'!$A$2:$A$2601,1))</f>
        <v>#N/A</v>
      </c>
      <c r="K58" s="60">
        <f t="shared" si="6"/>
        <v>0</v>
      </c>
      <c r="L58" s="60">
        <f t="shared" si="7"/>
        <v>0</v>
      </c>
      <c r="M58" s="55" t="e">
        <f>INDEX('swingweight table'!$E$2:$E$2601,MATCH(IF(K58&lt;((MROUND(K58,0.175)+0.1)+(MROUND(K58,0.175)-0.075))/2,MROUND(K58,0.175)-0.0749,MROUND(K58,0.175)+0.1001),'swingweight table'!$D$2:$D$2601,1))</f>
        <v>#N/A</v>
      </c>
      <c r="N58" s="55">
        <f t="shared" si="0"/>
        <v>0</v>
      </c>
      <c r="O58" s="22">
        <f t="shared" si="8"/>
        <v>0</v>
      </c>
      <c r="P58" s="22">
        <f t="shared" si="1"/>
        <v>0</v>
      </c>
      <c r="Q58" s="22">
        <f t="shared" si="2"/>
        <v>0</v>
      </c>
      <c r="R58" s="22">
        <f t="shared" si="3"/>
        <v>0</v>
      </c>
      <c r="S58" s="24">
        <f t="shared" si="4"/>
        <v>0</v>
      </c>
      <c r="T58" s="24">
        <f t="shared" si="5"/>
        <v>0</v>
      </c>
      <c r="U58" s="5"/>
      <c r="V58" s="5"/>
      <c r="W58" s="5"/>
      <c r="X58" s="5"/>
      <c r="Y58" s="5"/>
      <c r="Z58" s="5"/>
      <c r="AA58" s="5"/>
    </row>
    <row r="59" spans="1:27" x14ac:dyDescent="0.2">
      <c r="A59" s="17"/>
      <c r="B59" s="15"/>
      <c r="D59" s="15"/>
      <c r="E59" s="51"/>
      <c r="F59" s="51"/>
      <c r="G59" s="63"/>
      <c r="H59" s="7"/>
      <c r="I59" s="61" t="e">
        <f>INDEX('swingweight table'!$B$2:$B$2601,MATCH(MROUND(K59,0.175)+0.0001,'swingweight table'!$A$2:$A$2601,1))</f>
        <v>#N/A</v>
      </c>
      <c r="J59" s="60" t="e">
        <f>INDEX('swingweight table'!$B$2:$B$2601,MATCH(MROUND(O59,0.175)+0.0001,'swingweight table'!$A$2:$A$2601,1))</f>
        <v>#N/A</v>
      </c>
      <c r="K59" s="60">
        <f t="shared" si="6"/>
        <v>0</v>
      </c>
      <c r="L59" s="60">
        <f t="shared" si="7"/>
        <v>0</v>
      </c>
      <c r="M59" s="55" t="e">
        <f>INDEX('swingweight table'!$E$2:$E$2601,MATCH(IF(K59&lt;((MROUND(K59,0.175)+0.1)+(MROUND(K59,0.175)-0.075))/2,MROUND(K59,0.175)-0.0749,MROUND(K59,0.175)+0.1001),'swingweight table'!$D$2:$D$2601,1))</f>
        <v>#N/A</v>
      </c>
      <c r="N59" s="55">
        <f t="shared" si="0"/>
        <v>0</v>
      </c>
      <c r="O59" s="22">
        <f t="shared" si="8"/>
        <v>0</v>
      </c>
      <c r="P59" s="22">
        <f t="shared" si="1"/>
        <v>0</v>
      </c>
      <c r="Q59" s="22">
        <f t="shared" si="2"/>
        <v>0</v>
      </c>
      <c r="R59" s="22">
        <f t="shared" si="3"/>
        <v>0</v>
      </c>
      <c r="S59" s="24">
        <f t="shared" si="4"/>
        <v>0</v>
      </c>
      <c r="T59" s="24">
        <f t="shared" si="5"/>
        <v>0</v>
      </c>
      <c r="U59" s="5"/>
      <c r="V59" s="5"/>
      <c r="W59" s="5"/>
      <c r="X59" s="5"/>
      <c r="Y59" s="5"/>
      <c r="Z59" s="5"/>
      <c r="AA59" s="5"/>
    </row>
    <row r="60" spans="1:27" x14ac:dyDescent="0.2">
      <c r="A60" s="17"/>
      <c r="B60" s="15"/>
      <c r="D60" s="15"/>
      <c r="E60" s="51"/>
      <c r="F60" s="51"/>
      <c r="G60" s="63"/>
      <c r="H60" s="7"/>
      <c r="I60" s="61" t="e">
        <f>INDEX('swingweight table'!$B$2:$B$2601,MATCH(MROUND(K60,0.175)+0.0001,'swingweight table'!$A$2:$A$2601,1))</f>
        <v>#N/A</v>
      </c>
      <c r="J60" s="60" t="e">
        <f>INDEX('swingweight table'!$B$2:$B$2601,MATCH(MROUND(O60,0.175)+0.0001,'swingweight table'!$A$2:$A$2601,1))</f>
        <v>#N/A</v>
      </c>
      <c r="K60" s="60">
        <f t="shared" si="6"/>
        <v>0</v>
      </c>
      <c r="L60" s="60">
        <f t="shared" si="7"/>
        <v>0</v>
      </c>
      <c r="M60" s="55" t="e">
        <f>INDEX('swingweight table'!$E$2:$E$2601,MATCH(IF(K60&lt;((MROUND(K60,0.175)+0.1)+(MROUND(K60,0.175)-0.075))/2,MROUND(K60,0.175)-0.0749,MROUND(K60,0.175)+0.1001),'swingweight table'!$D$2:$D$2601,1))</f>
        <v>#N/A</v>
      </c>
      <c r="N60" s="55">
        <f t="shared" si="0"/>
        <v>0</v>
      </c>
      <c r="O60" s="22">
        <f t="shared" si="8"/>
        <v>0</v>
      </c>
      <c r="P60" s="22">
        <f t="shared" si="1"/>
        <v>0</v>
      </c>
      <c r="Q60" s="22">
        <f t="shared" si="2"/>
        <v>0</v>
      </c>
      <c r="R60" s="22">
        <f t="shared" si="3"/>
        <v>0</v>
      </c>
      <c r="S60" s="24">
        <f t="shared" si="4"/>
        <v>0</v>
      </c>
      <c r="T60" s="24">
        <f t="shared" si="5"/>
        <v>0</v>
      </c>
      <c r="U60" s="5"/>
      <c r="V60" s="5"/>
      <c r="W60" s="5"/>
      <c r="X60" s="5"/>
      <c r="Y60" s="5"/>
      <c r="Z60" s="5"/>
      <c r="AA60" s="5"/>
    </row>
    <row r="61" spans="1:27" x14ac:dyDescent="0.2">
      <c r="A61" s="17"/>
      <c r="B61" s="15"/>
      <c r="D61" s="15"/>
      <c r="E61" s="51"/>
      <c r="F61" s="51"/>
      <c r="G61" s="63"/>
      <c r="H61" s="7"/>
      <c r="I61" s="61" t="e">
        <f>INDEX('swingweight table'!$B$2:$B$2601,MATCH(MROUND(K61,0.175)+0.0001,'swingweight table'!$A$2:$A$2601,1))</f>
        <v>#N/A</v>
      </c>
      <c r="J61" s="60" t="e">
        <f>INDEX('swingweight table'!$B$2:$B$2601,MATCH(MROUND(O61,0.175)+0.0001,'swingweight table'!$A$2:$A$2601,1))</f>
        <v>#N/A</v>
      </c>
      <c r="K61" s="60">
        <f t="shared" si="6"/>
        <v>0</v>
      </c>
      <c r="L61" s="60">
        <f t="shared" si="7"/>
        <v>0</v>
      </c>
      <c r="M61" s="55" t="e">
        <f>INDEX('swingweight table'!$E$2:$E$2601,MATCH(IF(K61&lt;((MROUND(K61,0.175)+0.1)+(MROUND(K61,0.175)-0.075))/2,MROUND(K61,0.175)-0.0749,MROUND(K61,0.175)+0.1001),'swingweight table'!$D$2:$D$2601,1))</f>
        <v>#N/A</v>
      </c>
      <c r="N61" s="55">
        <f t="shared" si="0"/>
        <v>0</v>
      </c>
      <c r="O61" s="22">
        <f t="shared" si="8"/>
        <v>0</v>
      </c>
      <c r="P61" s="22">
        <f t="shared" si="1"/>
        <v>0</v>
      </c>
      <c r="Q61" s="22">
        <f t="shared" si="2"/>
        <v>0</v>
      </c>
      <c r="R61" s="22">
        <f t="shared" si="3"/>
        <v>0</v>
      </c>
      <c r="S61" s="24">
        <f t="shared" si="4"/>
        <v>0</v>
      </c>
      <c r="T61" s="24">
        <f t="shared" si="5"/>
        <v>0</v>
      </c>
      <c r="U61" s="5"/>
      <c r="V61" s="5"/>
      <c r="W61" s="5"/>
      <c r="X61" s="5"/>
      <c r="Y61" s="5"/>
      <c r="Z61" s="5"/>
      <c r="AA61" s="5"/>
    </row>
    <row r="62" spans="1:27" x14ac:dyDescent="0.2">
      <c r="A62" s="17"/>
      <c r="B62" s="15"/>
      <c r="D62" s="15"/>
      <c r="E62" s="51"/>
      <c r="F62" s="51"/>
      <c r="G62" s="63"/>
      <c r="H62" s="7"/>
      <c r="I62" s="61" t="e">
        <f>INDEX('swingweight table'!$B$2:$B$2601,MATCH(MROUND(K62,0.175)+0.0001,'swingweight table'!$A$2:$A$2601,1))</f>
        <v>#N/A</v>
      </c>
      <c r="J62" s="60" t="e">
        <f>INDEX('swingweight table'!$B$2:$B$2601,MATCH(MROUND(O62,0.175)+0.0001,'swingweight table'!$A$2:$A$2601,1))</f>
        <v>#N/A</v>
      </c>
      <c r="K62" s="60">
        <f t="shared" si="6"/>
        <v>0</v>
      </c>
      <c r="L62" s="60">
        <f t="shared" si="7"/>
        <v>0</v>
      </c>
      <c r="M62" s="55" t="e">
        <f>INDEX('swingweight table'!$E$2:$E$2601,MATCH(IF(K62&lt;((MROUND(K62,0.175)+0.1)+(MROUND(K62,0.175)-0.075))/2,MROUND(K62,0.175)-0.0749,MROUND(K62,0.175)+0.1001),'swingweight table'!$D$2:$D$2601,1))</f>
        <v>#N/A</v>
      </c>
      <c r="N62" s="55">
        <f t="shared" si="0"/>
        <v>0</v>
      </c>
      <c r="O62" s="22">
        <f t="shared" si="8"/>
        <v>0</v>
      </c>
      <c r="P62" s="22">
        <f t="shared" si="1"/>
        <v>0</v>
      </c>
      <c r="Q62" s="22">
        <f t="shared" si="2"/>
        <v>0</v>
      </c>
      <c r="R62" s="22">
        <f t="shared" si="3"/>
        <v>0</v>
      </c>
      <c r="S62" s="24">
        <f t="shared" si="4"/>
        <v>0</v>
      </c>
      <c r="T62" s="24">
        <f t="shared" si="5"/>
        <v>0</v>
      </c>
      <c r="U62" s="5"/>
      <c r="V62" s="5"/>
      <c r="W62" s="5"/>
      <c r="X62" s="5"/>
      <c r="Y62" s="5"/>
      <c r="Z62" s="5"/>
      <c r="AA62" s="5"/>
    </row>
    <row r="63" spans="1:27" x14ac:dyDescent="0.2">
      <c r="A63" s="17"/>
      <c r="B63" s="15"/>
      <c r="D63" s="15"/>
      <c r="E63" s="51"/>
      <c r="F63" s="51"/>
      <c r="G63" s="63"/>
      <c r="H63" s="7"/>
      <c r="I63" s="61" t="e">
        <f>INDEX('swingweight table'!$B$2:$B$2601,MATCH(MROUND(K63,0.175)+0.0001,'swingweight table'!$A$2:$A$2601,1))</f>
        <v>#N/A</v>
      </c>
      <c r="J63" s="60" t="e">
        <f>INDEX('swingweight table'!$B$2:$B$2601,MATCH(MROUND(O63,0.175)+0.0001,'swingweight table'!$A$2:$A$2601,1))</f>
        <v>#N/A</v>
      </c>
      <c r="K63" s="60">
        <f t="shared" si="6"/>
        <v>0</v>
      </c>
      <c r="L63" s="60">
        <f t="shared" si="7"/>
        <v>0</v>
      </c>
      <c r="M63" s="55" t="e">
        <f>INDEX('swingweight table'!$E$2:$E$2601,MATCH(IF(K63&lt;((MROUND(K63,0.175)+0.1)+(MROUND(K63,0.175)-0.075))/2,MROUND(K63,0.175)-0.0749,MROUND(K63,0.175)+0.1001),'swingweight table'!$D$2:$D$2601,1))</f>
        <v>#N/A</v>
      </c>
      <c r="N63" s="55">
        <f t="shared" si="0"/>
        <v>0</v>
      </c>
      <c r="O63" s="22">
        <f t="shared" si="8"/>
        <v>0</v>
      </c>
      <c r="P63" s="22">
        <f t="shared" si="1"/>
        <v>0</v>
      </c>
      <c r="Q63" s="22">
        <f t="shared" si="2"/>
        <v>0</v>
      </c>
      <c r="R63" s="22">
        <f t="shared" si="3"/>
        <v>0</v>
      </c>
      <c r="S63" s="24">
        <f t="shared" si="4"/>
        <v>0</v>
      </c>
      <c r="T63" s="24">
        <f t="shared" si="5"/>
        <v>0</v>
      </c>
      <c r="U63" s="5"/>
      <c r="V63" s="5"/>
      <c r="W63" s="5"/>
      <c r="X63" s="5"/>
      <c r="Y63" s="5"/>
      <c r="Z63" s="5"/>
      <c r="AA63" s="5"/>
    </row>
    <row r="64" spans="1:27" x14ac:dyDescent="0.2">
      <c r="A64" s="17"/>
      <c r="B64" s="15"/>
      <c r="D64" s="15"/>
      <c r="E64" s="51"/>
      <c r="F64" s="51"/>
      <c r="G64" s="63"/>
      <c r="H64" s="7"/>
      <c r="I64" s="61" t="e">
        <f>INDEX('swingweight table'!$B$2:$B$2601,MATCH(MROUND(K64,0.175)+0.0001,'swingweight table'!$A$2:$A$2601,1))</f>
        <v>#N/A</v>
      </c>
      <c r="J64" s="60" t="e">
        <f>INDEX('swingweight table'!$B$2:$B$2601,MATCH(MROUND(O64,0.175)+0.0001,'swingweight table'!$A$2:$A$2601,1))</f>
        <v>#N/A</v>
      </c>
      <c r="K64" s="60">
        <f t="shared" si="6"/>
        <v>0</v>
      </c>
      <c r="L64" s="60">
        <f t="shared" si="7"/>
        <v>0</v>
      </c>
      <c r="M64" s="55" t="e">
        <f>INDEX('swingweight table'!$E$2:$E$2601,MATCH(IF(K64&lt;((MROUND(K64,0.175)+0.1)+(MROUND(K64,0.175)-0.075))/2,MROUND(K64,0.175)-0.0749,MROUND(K64,0.175)+0.1001),'swingweight table'!$D$2:$D$2601,1))</f>
        <v>#N/A</v>
      </c>
      <c r="N64" s="55">
        <f t="shared" si="0"/>
        <v>0</v>
      </c>
      <c r="O64" s="22">
        <f t="shared" si="8"/>
        <v>0</v>
      </c>
      <c r="P64" s="22">
        <f t="shared" si="1"/>
        <v>0</v>
      </c>
      <c r="Q64" s="22">
        <f t="shared" si="2"/>
        <v>0</v>
      </c>
      <c r="R64" s="22">
        <f t="shared" si="3"/>
        <v>0</v>
      </c>
      <c r="S64" s="24">
        <f t="shared" si="4"/>
        <v>0</v>
      </c>
      <c r="T64" s="24">
        <f t="shared" si="5"/>
        <v>0</v>
      </c>
      <c r="U64" s="5"/>
      <c r="V64" s="5"/>
      <c r="W64" s="5"/>
      <c r="X64" s="5"/>
      <c r="Y64" s="5"/>
      <c r="Z64" s="5"/>
      <c r="AA64" s="5"/>
    </row>
    <row r="65" spans="1:27" x14ac:dyDescent="0.2">
      <c r="A65" s="17"/>
      <c r="B65" s="15"/>
      <c r="D65" s="15"/>
      <c r="E65" s="51"/>
      <c r="F65" s="51"/>
      <c r="G65" s="63"/>
      <c r="H65" s="7"/>
      <c r="I65" s="61" t="e">
        <f>INDEX('swingweight table'!$B$2:$B$2601,MATCH(MROUND(K65,0.175)+0.0001,'swingweight table'!$A$2:$A$2601,1))</f>
        <v>#N/A</v>
      </c>
      <c r="J65" s="60" t="e">
        <f>INDEX('swingweight table'!$B$2:$B$2601,MATCH(MROUND(O65,0.175)+0.0001,'swingweight table'!$A$2:$A$2601,1))</f>
        <v>#N/A</v>
      </c>
      <c r="K65" s="60">
        <f t="shared" si="6"/>
        <v>0</v>
      </c>
      <c r="L65" s="60">
        <f t="shared" si="7"/>
        <v>0</v>
      </c>
      <c r="M65" s="55" t="e">
        <f>INDEX('swingweight table'!$E$2:$E$2601,MATCH(IF(K65&lt;((MROUND(K65,0.175)+0.1)+(MROUND(K65,0.175)-0.075))/2,MROUND(K65,0.175)-0.0749,MROUND(K65,0.175)+0.1001),'swingweight table'!$D$2:$D$2601,1))</f>
        <v>#N/A</v>
      </c>
      <c r="N65" s="55">
        <f t="shared" si="0"/>
        <v>0</v>
      </c>
      <c r="O65" s="22">
        <f t="shared" si="8"/>
        <v>0</v>
      </c>
      <c r="P65" s="22">
        <f t="shared" si="1"/>
        <v>0</v>
      </c>
      <c r="Q65" s="22">
        <f t="shared" si="2"/>
        <v>0</v>
      </c>
      <c r="R65" s="22">
        <f t="shared" si="3"/>
        <v>0</v>
      </c>
      <c r="S65" s="24">
        <f t="shared" si="4"/>
        <v>0</v>
      </c>
      <c r="T65" s="24">
        <f t="shared" si="5"/>
        <v>0</v>
      </c>
      <c r="U65" s="5"/>
      <c r="V65" s="5"/>
      <c r="W65" s="5"/>
      <c r="X65" s="5"/>
      <c r="Y65" s="5"/>
      <c r="Z65" s="5"/>
      <c r="AA65" s="5"/>
    </row>
    <row r="66" spans="1:27" x14ac:dyDescent="0.2">
      <c r="A66" s="17"/>
      <c r="B66" s="15"/>
      <c r="D66" s="15"/>
      <c r="E66" s="51"/>
      <c r="F66" s="51"/>
      <c r="G66" s="63"/>
      <c r="H66" s="7"/>
      <c r="I66" s="61" t="e">
        <f>INDEX('swingweight table'!$B$2:$B$2601,MATCH(MROUND(K66,0.175)+0.0001,'swingweight table'!$A$2:$A$2601,1))</f>
        <v>#N/A</v>
      </c>
      <c r="J66" s="60" t="e">
        <f>INDEX('swingweight table'!$B$2:$B$2601,MATCH(MROUND(O66,0.175)+0.0001,'swingweight table'!$A$2:$A$2601,1))</f>
        <v>#N/A</v>
      </c>
      <c r="K66" s="60">
        <f t="shared" si="6"/>
        <v>0</v>
      </c>
      <c r="L66" s="60">
        <f t="shared" si="7"/>
        <v>0</v>
      </c>
      <c r="M66" s="55" t="e">
        <f>INDEX('swingweight table'!$E$2:$E$2601,MATCH(IF(K66&lt;((MROUND(K66,0.175)+0.1)+(MROUND(K66,0.175)-0.075))/2,MROUND(K66,0.175)-0.0749,MROUND(K66,0.175)+0.1001),'swingweight table'!$D$2:$D$2601,1))</f>
        <v>#N/A</v>
      </c>
      <c r="N66" s="55">
        <f t="shared" si="0"/>
        <v>0</v>
      </c>
      <c r="O66" s="22">
        <f t="shared" si="8"/>
        <v>0</v>
      </c>
      <c r="P66" s="22">
        <f t="shared" si="1"/>
        <v>0</v>
      </c>
      <c r="Q66" s="22">
        <f t="shared" si="2"/>
        <v>0</v>
      </c>
      <c r="R66" s="22">
        <f t="shared" si="3"/>
        <v>0</v>
      </c>
      <c r="S66" s="24">
        <f t="shared" si="4"/>
        <v>0</v>
      </c>
      <c r="T66" s="24">
        <f t="shared" si="5"/>
        <v>0</v>
      </c>
      <c r="U66" s="5"/>
      <c r="V66" s="5"/>
      <c r="W66" s="5"/>
      <c r="X66" s="5"/>
      <c r="Y66" s="5"/>
      <c r="Z66" s="5"/>
      <c r="AA66" s="5"/>
    </row>
    <row r="67" spans="1:27" x14ac:dyDescent="0.2">
      <c r="A67" s="17"/>
      <c r="B67" s="15"/>
      <c r="D67" s="15"/>
      <c r="E67" s="51"/>
      <c r="F67" s="51"/>
      <c r="G67" s="63"/>
      <c r="H67" s="7"/>
      <c r="I67" s="61" t="e">
        <f>INDEX('swingweight table'!$B$2:$B$2601,MATCH(MROUND(K67,0.175)+0.0001,'swingweight table'!$A$2:$A$2601,1))</f>
        <v>#N/A</v>
      </c>
      <c r="J67" s="60" t="e">
        <f>INDEX('swingweight table'!$B$2:$B$2601,MATCH(MROUND(O67,0.175)+0.0001,'swingweight table'!$A$2:$A$2601,1))</f>
        <v>#N/A</v>
      </c>
      <c r="K67" s="60">
        <f t="shared" si="6"/>
        <v>0</v>
      </c>
      <c r="L67" s="60">
        <f t="shared" si="7"/>
        <v>0</v>
      </c>
      <c r="M67" s="55" t="e">
        <f>INDEX('swingweight table'!$E$2:$E$2601,MATCH(IF(K67&lt;((MROUND(K67,0.175)+0.1)+(MROUND(K67,0.175)-0.075))/2,MROUND(K67,0.175)-0.0749,MROUND(K67,0.175)+0.1001),'swingweight table'!$D$2:$D$2601,1))</f>
        <v>#N/A</v>
      </c>
      <c r="N67" s="55">
        <f t="shared" ref="N67:N130" si="9">(K67-O67)/1.75*-1</f>
        <v>0</v>
      </c>
      <c r="O67" s="22">
        <f t="shared" si="8"/>
        <v>0</v>
      </c>
      <c r="P67" s="22">
        <f t="shared" ref="P67:P130" si="10">B67*0.001</f>
        <v>0</v>
      </c>
      <c r="Q67" s="22">
        <f t="shared" ref="Q67:Q130" si="11">C67*2.54</f>
        <v>0</v>
      </c>
      <c r="R67" s="22">
        <f t="shared" ref="R67:R130" si="12">D67*2.54</f>
        <v>0</v>
      </c>
      <c r="S67" s="24">
        <f t="shared" ref="S67:S130" si="13">P67*Q67^2</f>
        <v>0</v>
      </c>
      <c r="T67" s="24">
        <f t="shared" ref="T67:T130" si="14">((P67*R67^2)/12)-(P67*(R67/2-Q67)^2)+(P67*Q67^2)</f>
        <v>0</v>
      </c>
      <c r="U67" s="5"/>
      <c r="V67" s="5"/>
      <c r="W67" s="5"/>
      <c r="X67" s="5"/>
      <c r="Y67" s="5"/>
      <c r="Z67" s="5"/>
      <c r="AA67" s="5"/>
    </row>
    <row r="68" spans="1:27" x14ac:dyDescent="0.2">
      <c r="A68" s="17"/>
      <c r="B68" s="15"/>
      <c r="D68" s="15"/>
      <c r="E68" s="51"/>
      <c r="F68" s="51"/>
      <c r="G68" s="63"/>
      <c r="H68" s="7"/>
      <c r="I68" s="61" t="e">
        <f>INDEX('swingweight table'!$B$2:$B$2601,MATCH(MROUND(K68,0.175)+0.0001,'swingweight table'!$A$2:$A$2601,1))</f>
        <v>#N/A</v>
      </c>
      <c r="J68" s="60" t="e">
        <f>INDEX('swingweight table'!$B$2:$B$2601,MATCH(MROUND(O68,0.175)+0.0001,'swingweight table'!$A$2:$A$2601,1))</f>
        <v>#N/A</v>
      </c>
      <c r="K68" s="60">
        <f t="shared" ref="K68:K131" si="15">(B68*0.035274)*(C68-14)+(E68*0.035274)*(F68-14)</f>
        <v>0</v>
      </c>
      <c r="L68" s="60">
        <f t="shared" ref="L68:L131" si="16">(B68*0.035274*C68)+(E68*0.035274*F68)</f>
        <v>0</v>
      </c>
      <c r="M68" s="55" t="e">
        <f>INDEX('swingweight table'!$E$2:$E$2601,MATCH(IF(K68&lt;((MROUND(K68,0.175)+0.1)+(MROUND(K68,0.175)-0.075))/2,MROUND(K68,0.175)-0.0749,MROUND(K68,0.175)+0.1001),'swingweight table'!$D$2:$D$2601,1))</f>
        <v>#N/A</v>
      </c>
      <c r="N68" s="55">
        <f t="shared" si="9"/>
        <v>0</v>
      </c>
      <c r="O68" s="22">
        <f t="shared" ref="O68:O131" si="17">(B68*0.035274)*(C68-(14+G68))+(E68*0.035274)*(F68-(14+G68))</f>
        <v>0</v>
      </c>
      <c r="P68" s="22">
        <f t="shared" si="10"/>
        <v>0</v>
      </c>
      <c r="Q68" s="22">
        <f t="shared" si="11"/>
        <v>0</v>
      </c>
      <c r="R68" s="22">
        <f t="shared" si="12"/>
        <v>0</v>
      </c>
      <c r="S68" s="24">
        <f t="shared" si="13"/>
        <v>0</v>
      </c>
      <c r="T68" s="24">
        <f t="shared" si="14"/>
        <v>0</v>
      </c>
      <c r="U68" s="5"/>
      <c r="V68" s="5"/>
      <c r="W68" s="5"/>
      <c r="X68" s="5"/>
      <c r="Y68" s="5"/>
      <c r="Z68" s="5"/>
      <c r="AA68" s="5"/>
    </row>
    <row r="69" spans="1:27" x14ac:dyDescent="0.2">
      <c r="A69" s="17"/>
      <c r="B69" s="15"/>
      <c r="D69" s="15"/>
      <c r="E69" s="51"/>
      <c r="F69" s="51"/>
      <c r="G69" s="63"/>
      <c r="H69" s="7"/>
      <c r="I69" s="61" t="e">
        <f>INDEX('swingweight table'!$B$2:$B$2601,MATCH(MROUND(K69,0.175)+0.0001,'swingweight table'!$A$2:$A$2601,1))</f>
        <v>#N/A</v>
      </c>
      <c r="J69" s="60" t="e">
        <f>INDEX('swingweight table'!$B$2:$B$2601,MATCH(MROUND(O69,0.175)+0.0001,'swingweight table'!$A$2:$A$2601,1))</f>
        <v>#N/A</v>
      </c>
      <c r="K69" s="60">
        <f t="shared" si="15"/>
        <v>0</v>
      </c>
      <c r="L69" s="60">
        <f t="shared" si="16"/>
        <v>0</v>
      </c>
      <c r="M69" s="55" t="e">
        <f>INDEX('swingweight table'!$E$2:$E$2601,MATCH(IF(K69&lt;((MROUND(K69,0.175)+0.1)+(MROUND(K69,0.175)-0.075))/2,MROUND(K69,0.175)-0.0749,MROUND(K69,0.175)+0.1001),'swingweight table'!$D$2:$D$2601,1))</f>
        <v>#N/A</v>
      </c>
      <c r="N69" s="55">
        <f t="shared" si="9"/>
        <v>0</v>
      </c>
      <c r="O69" s="22">
        <f t="shared" si="17"/>
        <v>0</v>
      </c>
      <c r="P69" s="22">
        <f t="shared" si="10"/>
        <v>0</v>
      </c>
      <c r="Q69" s="22">
        <f t="shared" si="11"/>
        <v>0</v>
      </c>
      <c r="R69" s="22">
        <f t="shared" si="12"/>
        <v>0</v>
      </c>
      <c r="S69" s="24">
        <f t="shared" si="13"/>
        <v>0</v>
      </c>
      <c r="T69" s="24">
        <f t="shared" si="14"/>
        <v>0</v>
      </c>
      <c r="U69" s="5"/>
      <c r="V69" s="5"/>
      <c r="W69" s="5"/>
      <c r="X69" s="5"/>
      <c r="Y69" s="5"/>
      <c r="Z69" s="5"/>
      <c r="AA69" s="5"/>
    </row>
    <row r="70" spans="1:27" x14ac:dyDescent="0.2">
      <c r="A70" s="17"/>
      <c r="B70" s="15"/>
      <c r="D70" s="15"/>
      <c r="E70" s="51"/>
      <c r="F70" s="51"/>
      <c r="G70" s="63"/>
      <c r="H70" s="7"/>
      <c r="I70" s="61" t="e">
        <f>INDEX('swingweight table'!$B$2:$B$2601,MATCH(MROUND(K70,0.175)+0.0001,'swingweight table'!$A$2:$A$2601,1))</f>
        <v>#N/A</v>
      </c>
      <c r="J70" s="60" t="e">
        <f>INDEX('swingweight table'!$B$2:$B$2601,MATCH(MROUND(O70,0.175)+0.0001,'swingweight table'!$A$2:$A$2601,1))</f>
        <v>#N/A</v>
      </c>
      <c r="K70" s="60">
        <f t="shared" si="15"/>
        <v>0</v>
      </c>
      <c r="L70" s="60">
        <f t="shared" si="16"/>
        <v>0</v>
      </c>
      <c r="M70" s="55" t="e">
        <f>INDEX('swingweight table'!$E$2:$E$2601,MATCH(IF(K70&lt;((MROUND(K70,0.175)+0.1)+(MROUND(K70,0.175)-0.075))/2,MROUND(K70,0.175)-0.0749,MROUND(K70,0.175)+0.1001),'swingweight table'!$D$2:$D$2601,1))</f>
        <v>#N/A</v>
      </c>
      <c r="N70" s="55">
        <f t="shared" si="9"/>
        <v>0</v>
      </c>
      <c r="O70" s="22">
        <f t="shared" si="17"/>
        <v>0</v>
      </c>
      <c r="P70" s="22">
        <f t="shared" si="10"/>
        <v>0</v>
      </c>
      <c r="Q70" s="22">
        <f t="shared" si="11"/>
        <v>0</v>
      </c>
      <c r="R70" s="22">
        <f t="shared" si="12"/>
        <v>0</v>
      </c>
      <c r="S70" s="24">
        <f t="shared" si="13"/>
        <v>0</v>
      </c>
      <c r="T70" s="24">
        <f t="shared" si="14"/>
        <v>0</v>
      </c>
      <c r="U70" s="5"/>
      <c r="V70" s="5"/>
      <c r="W70" s="5"/>
      <c r="X70" s="5"/>
      <c r="Y70" s="5"/>
      <c r="Z70" s="5"/>
      <c r="AA70" s="5"/>
    </row>
    <row r="71" spans="1:27" x14ac:dyDescent="0.2">
      <c r="A71" s="17"/>
      <c r="B71" s="15"/>
      <c r="D71" s="15"/>
      <c r="E71" s="51"/>
      <c r="F71" s="51"/>
      <c r="G71" s="63"/>
      <c r="H71" s="7"/>
      <c r="I71" s="61" t="e">
        <f>INDEX('swingweight table'!$B$2:$B$2601,MATCH(MROUND(K71,0.175)+0.0001,'swingweight table'!$A$2:$A$2601,1))</f>
        <v>#N/A</v>
      </c>
      <c r="J71" s="60" t="e">
        <f>INDEX('swingweight table'!$B$2:$B$2601,MATCH(MROUND(O71,0.175)+0.0001,'swingweight table'!$A$2:$A$2601,1))</f>
        <v>#N/A</v>
      </c>
      <c r="K71" s="60">
        <f t="shared" si="15"/>
        <v>0</v>
      </c>
      <c r="L71" s="60">
        <f t="shared" si="16"/>
        <v>0</v>
      </c>
      <c r="M71" s="55" t="e">
        <f>INDEX('swingweight table'!$E$2:$E$2601,MATCH(IF(K71&lt;((MROUND(K71,0.175)+0.1)+(MROUND(K71,0.175)-0.075))/2,MROUND(K71,0.175)-0.0749,MROUND(K71,0.175)+0.1001),'swingweight table'!$D$2:$D$2601,1))</f>
        <v>#N/A</v>
      </c>
      <c r="N71" s="55">
        <f t="shared" si="9"/>
        <v>0</v>
      </c>
      <c r="O71" s="22">
        <f t="shared" si="17"/>
        <v>0</v>
      </c>
      <c r="P71" s="22">
        <f t="shared" si="10"/>
        <v>0</v>
      </c>
      <c r="Q71" s="22">
        <f t="shared" si="11"/>
        <v>0</v>
      </c>
      <c r="R71" s="22">
        <f t="shared" si="12"/>
        <v>0</v>
      </c>
      <c r="S71" s="24">
        <f t="shared" si="13"/>
        <v>0</v>
      </c>
      <c r="T71" s="24">
        <f t="shared" si="14"/>
        <v>0</v>
      </c>
      <c r="U71" s="5"/>
      <c r="V71" s="5"/>
      <c r="W71" s="5"/>
      <c r="X71" s="5"/>
      <c r="Y71" s="5"/>
      <c r="Z71" s="5"/>
      <c r="AA71" s="5"/>
    </row>
    <row r="72" spans="1:27" x14ac:dyDescent="0.2">
      <c r="A72" s="17"/>
      <c r="B72" s="15"/>
      <c r="D72" s="15"/>
      <c r="E72" s="51"/>
      <c r="F72" s="51"/>
      <c r="G72" s="63"/>
      <c r="H72" s="7"/>
      <c r="I72" s="61" t="e">
        <f>INDEX('swingweight table'!$B$2:$B$2601,MATCH(MROUND(K72,0.175)+0.0001,'swingweight table'!$A$2:$A$2601,1))</f>
        <v>#N/A</v>
      </c>
      <c r="J72" s="60" t="e">
        <f>INDEX('swingweight table'!$B$2:$B$2601,MATCH(MROUND(O72,0.175)+0.0001,'swingweight table'!$A$2:$A$2601,1))</f>
        <v>#N/A</v>
      </c>
      <c r="K72" s="60">
        <f t="shared" si="15"/>
        <v>0</v>
      </c>
      <c r="L72" s="60">
        <f t="shared" si="16"/>
        <v>0</v>
      </c>
      <c r="M72" s="55" t="e">
        <f>INDEX('swingweight table'!$E$2:$E$2601,MATCH(IF(K72&lt;((MROUND(K72,0.175)+0.1)+(MROUND(K72,0.175)-0.075))/2,MROUND(K72,0.175)-0.0749,MROUND(K72,0.175)+0.1001),'swingweight table'!$D$2:$D$2601,1))</f>
        <v>#N/A</v>
      </c>
      <c r="N72" s="55">
        <f t="shared" si="9"/>
        <v>0</v>
      </c>
      <c r="O72" s="22">
        <f t="shared" si="17"/>
        <v>0</v>
      </c>
      <c r="P72" s="22">
        <f t="shared" si="10"/>
        <v>0</v>
      </c>
      <c r="Q72" s="22">
        <f t="shared" si="11"/>
        <v>0</v>
      </c>
      <c r="R72" s="22">
        <f t="shared" si="12"/>
        <v>0</v>
      </c>
      <c r="S72" s="24">
        <f t="shared" si="13"/>
        <v>0</v>
      </c>
      <c r="T72" s="24">
        <f t="shared" si="14"/>
        <v>0</v>
      </c>
      <c r="U72" s="5"/>
      <c r="V72" s="5"/>
      <c r="W72" s="5"/>
      <c r="X72" s="5"/>
      <c r="Y72" s="5"/>
      <c r="Z72" s="5"/>
      <c r="AA72" s="5"/>
    </row>
    <row r="73" spans="1:27" x14ac:dyDescent="0.2">
      <c r="A73" s="17"/>
      <c r="B73" s="15"/>
      <c r="D73" s="15"/>
      <c r="E73" s="51"/>
      <c r="F73" s="51"/>
      <c r="G73" s="63"/>
      <c r="H73" s="7"/>
      <c r="I73" s="61" t="e">
        <f>INDEX('swingweight table'!$B$2:$B$2601,MATCH(MROUND(K73,0.175)+0.0001,'swingweight table'!$A$2:$A$2601,1))</f>
        <v>#N/A</v>
      </c>
      <c r="J73" s="60" t="e">
        <f>INDEX('swingweight table'!$B$2:$B$2601,MATCH(MROUND(O73,0.175)+0.0001,'swingweight table'!$A$2:$A$2601,1))</f>
        <v>#N/A</v>
      </c>
      <c r="K73" s="60">
        <f t="shared" si="15"/>
        <v>0</v>
      </c>
      <c r="L73" s="60">
        <f t="shared" si="16"/>
        <v>0</v>
      </c>
      <c r="M73" s="55" t="e">
        <f>INDEX('swingweight table'!$E$2:$E$2601,MATCH(IF(K73&lt;((MROUND(K73,0.175)+0.1)+(MROUND(K73,0.175)-0.075))/2,MROUND(K73,0.175)-0.0749,MROUND(K73,0.175)+0.1001),'swingweight table'!$D$2:$D$2601,1))</f>
        <v>#N/A</v>
      </c>
      <c r="N73" s="55">
        <f t="shared" si="9"/>
        <v>0</v>
      </c>
      <c r="O73" s="22">
        <f t="shared" si="17"/>
        <v>0</v>
      </c>
      <c r="P73" s="22">
        <f t="shared" si="10"/>
        <v>0</v>
      </c>
      <c r="Q73" s="22">
        <f t="shared" si="11"/>
        <v>0</v>
      </c>
      <c r="R73" s="22">
        <f t="shared" si="12"/>
        <v>0</v>
      </c>
      <c r="S73" s="24">
        <f t="shared" si="13"/>
        <v>0</v>
      </c>
      <c r="T73" s="24">
        <f t="shared" si="14"/>
        <v>0</v>
      </c>
      <c r="U73" s="5"/>
      <c r="V73" s="5"/>
      <c r="W73" s="5"/>
      <c r="X73" s="5"/>
      <c r="Y73" s="5"/>
      <c r="Z73" s="5"/>
      <c r="AA73" s="5"/>
    </row>
    <row r="74" spans="1:27" x14ac:dyDescent="0.2">
      <c r="A74" s="17"/>
      <c r="B74" s="15"/>
      <c r="D74" s="15"/>
      <c r="E74" s="51"/>
      <c r="F74" s="51"/>
      <c r="G74" s="63"/>
      <c r="H74" s="7"/>
      <c r="I74" s="61" t="e">
        <f>INDEX('swingweight table'!$B$2:$B$2601,MATCH(MROUND(K74,0.175)+0.0001,'swingweight table'!$A$2:$A$2601,1))</f>
        <v>#N/A</v>
      </c>
      <c r="J74" s="60" t="e">
        <f>INDEX('swingweight table'!$B$2:$B$2601,MATCH(MROUND(O74,0.175)+0.0001,'swingweight table'!$A$2:$A$2601,1))</f>
        <v>#N/A</v>
      </c>
      <c r="K74" s="60">
        <f t="shared" si="15"/>
        <v>0</v>
      </c>
      <c r="L74" s="60">
        <f t="shared" si="16"/>
        <v>0</v>
      </c>
      <c r="M74" s="55" t="e">
        <f>INDEX('swingweight table'!$E$2:$E$2601,MATCH(IF(K74&lt;((MROUND(K74,0.175)+0.1)+(MROUND(K74,0.175)-0.075))/2,MROUND(K74,0.175)-0.0749,MROUND(K74,0.175)+0.1001),'swingweight table'!$D$2:$D$2601,1))</f>
        <v>#N/A</v>
      </c>
      <c r="N74" s="55">
        <f t="shared" si="9"/>
        <v>0</v>
      </c>
      <c r="O74" s="22">
        <f t="shared" si="17"/>
        <v>0</v>
      </c>
      <c r="P74" s="22">
        <f t="shared" si="10"/>
        <v>0</v>
      </c>
      <c r="Q74" s="22">
        <f t="shared" si="11"/>
        <v>0</v>
      </c>
      <c r="R74" s="22">
        <f t="shared" si="12"/>
        <v>0</v>
      </c>
      <c r="S74" s="24">
        <f t="shared" si="13"/>
        <v>0</v>
      </c>
      <c r="T74" s="24">
        <f t="shared" si="14"/>
        <v>0</v>
      </c>
      <c r="U74" s="5"/>
      <c r="V74" s="5"/>
      <c r="W74" s="5"/>
      <c r="X74" s="5"/>
      <c r="Y74" s="5"/>
      <c r="Z74" s="5"/>
      <c r="AA74" s="5"/>
    </row>
    <row r="75" spans="1:27" x14ac:dyDescent="0.2">
      <c r="A75" s="17"/>
      <c r="B75" s="15"/>
      <c r="D75" s="15"/>
      <c r="E75" s="51"/>
      <c r="F75" s="51"/>
      <c r="G75" s="63"/>
      <c r="H75" s="7"/>
      <c r="I75" s="61" t="e">
        <f>INDEX('swingweight table'!$B$2:$B$2601,MATCH(MROUND(K75,0.175)+0.0001,'swingweight table'!$A$2:$A$2601,1))</f>
        <v>#N/A</v>
      </c>
      <c r="J75" s="60" t="e">
        <f>INDEX('swingweight table'!$B$2:$B$2601,MATCH(MROUND(O75,0.175)+0.0001,'swingweight table'!$A$2:$A$2601,1))</f>
        <v>#N/A</v>
      </c>
      <c r="K75" s="60">
        <f t="shared" si="15"/>
        <v>0</v>
      </c>
      <c r="L75" s="60">
        <f t="shared" si="16"/>
        <v>0</v>
      </c>
      <c r="M75" s="55" t="e">
        <f>INDEX('swingweight table'!$E$2:$E$2601,MATCH(IF(K75&lt;((MROUND(K75,0.175)+0.1)+(MROUND(K75,0.175)-0.075))/2,MROUND(K75,0.175)-0.0749,MROUND(K75,0.175)+0.1001),'swingweight table'!$D$2:$D$2601,1))</f>
        <v>#N/A</v>
      </c>
      <c r="N75" s="55">
        <f t="shared" si="9"/>
        <v>0</v>
      </c>
      <c r="O75" s="22">
        <f t="shared" si="17"/>
        <v>0</v>
      </c>
      <c r="P75" s="22">
        <f t="shared" si="10"/>
        <v>0</v>
      </c>
      <c r="Q75" s="22">
        <f t="shared" si="11"/>
        <v>0</v>
      </c>
      <c r="R75" s="22">
        <f t="shared" si="12"/>
        <v>0</v>
      </c>
      <c r="S75" s="24">
        <f t="shared" si="13"/>
        <v>0</v>
      </c>
      <c r="T75" s="24">
        <f t="shared" si="14"/>
        <v>0</v>
      </c>
      <c r="U75" s="5"/>
      <c r="V75" s="5"/>
      <c r="W75" s="5"/>
      <c r="X75" s="5"/>
      <c r="Y75" s="5"/>
      <c r="Z75" s="5"/>
      <c r="AA75" s="5"/>
    </row>
    <row r="76" spans="1:27" x14ac:dyDescent="0.2">
      <c r="A76" s="17"/>
      <c r="B76" s="15"/>
      <c r="D76" s="15"/>
      <c r="E76" s="51"/>
      <c r="F76" s="51"/>
      <c r="G76" s="63"/>
      <c r="H76" s="7"/>
      <c r="I76" s="61" t="e">
        <f>INDEX('swingweight table'!$B$2:$B$2601,MATCH(MROUND(K76,0.175)+0.0001,'swingweight table'!$A$2:$A$2601,1))</f>
        <v>#N/A</v>
      </c>
      <c r="J76" s="60" t="e">
        <f>INDEX('swingweight table'!$B$2:$B$2601,MATCH(MROUND(O76,0.175)+0.0001,'swingweight table'!$A$2:$A$2601,1))</f>
        <v>#N/A</v>
      </c>
      <c r="K76" s="60">
        <f t="shared" si="15"/>
        <v>0</v>
      </c>
      <c r="L76" s="60">
        <f t="shared" si="16"/>
        <v>0</v>
      </c>
      <c r="M76" s="55" t="e">
        <f>INDEX('swingweight table'!$E$2:$E$2601,MATCH(IF(K76&lt;((MROUND(K76,0.175)+0.1)+(MROUND(K76,0.175)-0.075))/2,MROUND(K76,0.175)-0.0749,MROUND(K76,0.175)+0.1001),'swingweight table'!$D$2:$D$2601,1))</f>
        <v>#N/A</v>
      </c>
      <c r="N76" s="55">
        <f t="shared" si="9"/>
        <v>0</v>
      </c>
      <c r="O76" s="22">
        <f t="shared" si="17"/>
        <v>0</v>
      </c>
      <c r="P76" s="22">
        <f t="shared" si="10"/>
        <v>0</v>
      </c>
      <c r="Q76" s="22">
        <f t="shared" si="11"/>
        <v>0</v>
      </c>
      <c r="R76" s="22">
        <f t="shared" si="12"/>
        <v>0</v>
      </c>
      <c r="S76" s="24">
        <f t="shared" si="13"/>
        <v>0</v>
      </c>
      <c r="T76" s="24">
        <f t="shared" si="14"/>
        <v>0</v>
      </c>
      <c r="U76" s="5"/>
      <c r="V76" s="5"/>
      <c r="W76" s="5"/>
      <c r="X76" s="5"/>
      <c r="Y76" s="5"/>
      <c r="Z76" s="5"/>
      <c r="AA76" s="5"/>
    </row>
    <row r="77" spans="1:27" x14ac:dyDescent="0.2">
      <c r="A77" s="17"/>
      <c r="B77" s="15"/>
      <c r="D77" s="15"/>
      <c r="E77" s="51"/>
      <c r="F77" s="51"/>
      <c r="G77" s="63"/>
      <c r="H77" s="7"/>
      <c r="I77" s="61" t="e">
        <f>INDEX('swingweight table'!$B$2:$B$2601,MATCH(MROUND(K77,0.175)+0.0001,'swingweight table'!$A$2:$A$2601,1))</f>
        <v>#N/A</v>
      </c>
      <c r="J77" s="60" t="e">
        <f>INDEX('swingweight table'!$B$2:$B$2601,MATCH(MROUND(O77,0.175)+0.0001,'swingweight table'!$A$2:$A$2601,1))</f>
        <v>#N/A</v>
      </c>
      <c r="K77" s="60">
        <f t="shared" si="15"/>
        <v>0</v>
      </c>
      <c r="L77" s="60">
        <f t="shared" si="16"/>
        <v>0</v>
      </c>
      <c r="M77" s="55" t="e">
        <f>INDEX('swingweight table'!$E$2:$E$2601,MATCH(IF(K77&lt;((MROUND(K77,0.175)+0.1)+(MROUND(K77,0.175)-0.075))/2,MROUND(K77,0.175)-0.0749,MROUND(K77,0.175)+0.1001),'swingweight table'!$D$2:$D$2601,1))</f>
        <v>#N/A</v>
      </c>
      <c r="N77" s="55">
        <f t="shared" si="9"/>
        <v>0</v>
      </c>
      <c r="O77" s="22">
        <f t="shared" si="17"/>
        <v>0</v>
      </c>
      <c r="P77" s="22">
        <f t="shared" si="10"/>
        <v>0</v>
      </c>
      <c r="Q77" s="22">
        <f t="shared" si="11"/>
        <v>0</v>
      </c>
      <c r="R77" s="22">
        <f t="shared" si="12"/>
        <v>0</v>
      </c>
      <c r="S77" s="24">
        <f t="shared" si="13"/>
        <v>0</v>
      </c>
      <c r="T77" s="24">
        <f t="shared" si="14"/>
        <v>0</v>
      </c>
      <c r="U77" s="5"/>
      <c r="V77" s="5"/>
      <c r="W77" s="5"/>
      <c r="X77" s="5"/>
      <c r="Y77" s="5"/>
      <c r="Z77" s="5"/>
      <c r="AA77" s="5"/>
    </row>
    <row r="78" spans="1:27" x14ac:dyDescent="0.2">
      <c r="A78" s="17"/>
      <c r="B78" s="15"/>
      <c r="D78" s="15"/>
      <c r="E78" s="51"/>
      <c r="F78" s="51"/>
      <c r="G78" s="63"/>
      <c r="H78" s="7"/>
      <c r="I78" s="61" t="e">
        <f>INDEX('swingweight table'!$B$2:$B$2601,MATCH(MROUND(K78,0.175)+0.0001,'swingweight table'!$A$2:$A$2601,1))</f>
        <v>#N/A</v>
      </c>
      <c r="J78" s="60" t="e">
        <f>INDEX('swingweight table'!$B$2:$B$2601,MATCH(MROUND(O78,0.175)+0.0001,'swingweight table'!$A$2:$A$2601,1))</f>
        <v>#N/A</v>
      </c>
      <c r="K78" s="60">
        <f t="shared" si="15"/>
        <v>0</v>
      </c>
      <c r="L78" s="60">
        <f t="shared" si="16"/>
        <v>0</v>
      </c>
      <c r="M78" s="55" t="e">
        <f>INDEX('swingweight table'!$E$2:$E$2601,MATCH(IF(K78&lt;((MROUND(K78,0.175)+0.1)+(MROUND(K78,0.175)-0.075))/2,MROUND(K78,0.175)-0.0749,MROUND(K78,0.175)+0.1001),'swingweight table'!$D$2:$D$2601,1))</f>
        <v>#N/A</v>
      </c>
      <c r="N78" s="55">
        <f t="shared" si="9"/>
        <v>0</v>
      </c>
      <c r="O78" s="22">
        <f t="shared" si="17"/>
        <v>0</v>
      </c>
      <c r="P78" s="22">
        <f t="shared" si="10"/>
        <v>0</v>
      </c>
      <c r="Q78" s="22">
        <f t="shared" si="11"/>
        <v>0</v>
      </c>
      <c r="R78" s="22">
        <f t="shared" si="12"/>
        <v>0</v>
      </c>
      <c r="S78" s="24">
        <f t="shared" si="13"/>
        <v>0</v>
      </c>
      <c r="T78" s="24">
        <f t="shared" si="14"/>
        <v>0</v>
      </c>
      <c r="U78" s="5"/>
      <c r="V78" s="5"/>
      <c r="W78" s="5"/>
      <c r="X78" s="5"/>
      <c r="Y78" s="5"/>
      <c r="Z78" s="5"/>
      <c r="AA78" s="5"/>
    </row>
    <row r="79" spans="1:27" x14ac:dyDescent="0.2">
      <c r="A79" s="17"/>
      <c r="B79" s="15"/>
      <c r="D79" s="15"/>
      <c r="E79" s="51"/>
      <c r="F79" s="51"/>
      <c r="G79" s="63"/>
      <c r="H79" s="7"/>
      <c r="I79" s="61" t="e">
        <f>INDEX('swingweight table'!$B$2:$B$2601,MATCH(MROUND(K79,0.175)+0.0001,'swingweight table'!$A$2:$A$2601,1))</f>
        <v>#N/A</v>
      </c>
      <c r="J79" s="60" t="e">
        <f>INDEX('swingweight table'!$B$2:$B$2601,MATCH(MROUND(O79,0.175)+0.0001,'swingweight table'!$A$2:$A$2601,1))</f>
        <v>#N/A</v>
      </c>
      <c r="K79" s="60">
        <f t="shared" si="15"/>
        <v>0</v>
      </c>
      <c r="L79" s="60">
        <f t="shared" si="16"/>
        <v>0</v>
      </c>
      <c r="M79" s="55" t="e">
        <f>INDEX('swingweight table'!$E$2:$E$2601,MATCH(IF(K79&lt;((MROUND(K79,0.175)+0.1)+(MROUND(K79,0.175)-0.075))/2,MROUND(K79,0.175)-0.0749,MROUND(K79,0.175)+0.1001),'swingweight table'!$D$2:$D$2601,1))</f>
        <v>#N/A</v>
      </c>
      <c r="N79" s="55">
        <f t="shared" si="9"/>
        <v>0</v>
      </c>
      <c r="O79" s="22">
        <f t="shared" si="17"/>
        <v>0</v>
      </c>
      <c r="P79" s="22">
        <f t="shared" si="10"/>
        <v>0</v>
      </c>
      <c r="Q79" s="22">
        <f t="shared" si="11"/>
        <v>0</v>
      </c>
      <c r="R79" s="22">
        <f t="shared" si="12"/>
        <v>0</v>
      </c>
      <c r="S79" s="24">
        <f t="shared" si="13"/>
        <v>0</v>
      </c>
      <c r="T79" s="24">
        <f t="shared" si="14"/>
        <v>0</v>
      </c>
      <c r="U79" s="5"/>
      <c r="V79" s="5"/>
      <c r="W79" s="5"/>
      <c r="X79" s="5"/>
      <c r="Y79" s="5"/>
      <c r="Z79" s="5"/>
      <c r="AA79" s="5"/>
    </row>
    <row r="80" spans="1:27" x14ac:dyDescent="0.2">
      <c r="A80" s="17"/>
      <c r="B80" s="15"/>
      <c r="D80" s="15"/>
      <c r="E80" s="51"/>
      <c r="F80" s="51"/>
      <c r="G80" s="63"/>
      <c r="H80" s="7"/>
      <c r="I80" s="61" t="e">
        <f>INDEX('swingweight table'!$B$2:$B$2601,MATCH(MROUND(K80,0.175)+0.0001,'swingweight table'!$A$2:$A$2601,1))</f>
        <v>#N/A</v>
      </c>
      <c r="J80" s="60" t="e">
        <f>INDEX('swingweight table'!$B$2:$B$2601,MATCH(MROUND(O80,0.175)+0.0001,'swingweight table'!$A$2:$A$2601,1))</f>
        <v>#N/A</v>
      </c>
      <c r="K80" s="60">
        <f t="shared" si="15"/>
        <v>0</v>
      </c>
      <c r="L80" s="60">
        <f t="shared" si="16"/>
        <v>0</v>
      </c>
      <c r="M80" s="55" t="e">
        <f>INDEX('swingweight table'!$E$2:$E$2601,MATCH(IF(K80&lt;((MROUND(K80,0.175)+0.1)+(MROUND(K80,0.175)-0.075))/2,MROUND(K80,0.175)-0.0749,MROUND(K80,0.175)+0.1001),'swingweight table'!$D$2:$D$2601,1))</f>
        <v>#N/A</v>
      </c>
      <c r="N80" s="55">
        <f t="shared" si="9"/>
        <v>0</v>
      </c>
      <c r="O80" s="22">
        <f t="shared" si="17"/>
        <v>0</v>
      </c>
      <c r="P80" s="22">
        <f t="shared" si="10"/>
        <v>0</v>
      </c>
      <c r="Q80" s="22">
        <f t="shared" si="11"/>
        <v>0</v>
      </c>
      <c r="R80" s="22">
        <f t="shared" si="12"/>
        <v>0</v>
      </c>
      <c r="S80" s="24">
        <f t="shared" si="13"/>
        <v>0</v>
      </c>
      <c r="T80" s="24">
        <f t="shared" si="14"/>
        <v>0</v>
      </c>
      <c r="U80" s="5"/>
      <c r="V80" s="5"/>
      <c r="W80" s="5"/>
      <c r="X80" s="5"/>
      <c r="Y80" s="5"/>
      <c r="Z80" s="5"/>
      <c r="AA80" s="5"/>
    </row>
    <row r="81" spans="1:27" x14ac:dyDescent="0.2">
      <c r="A81" s="17"/>
      <c r="B81" s="15"/>
      <c r="D81" s="15"/>
      <c r="E81" s="51"/>
      <c r="F81" s="51"/>
      <c r="G81" s="63"/>
      <c r="H81" s="7"/>
      <c r="I81" s="61" t="e">
        <f>INDEX('swingweight table'!$B$2:$B$2601,MATCH(MROUND(K81,0.175)+0.0001,'swingweight table'!$A$2:$A$2601,1))</f>
        <v>#N/A</v>
      </c>
      <c r="J81" s="60" t="e">
        <f>INDEX('swingweight table'!$B$2:$B$2601,MATCH(MROUND(O81,0.175)+0.0001,'swingweight table'!$A$2:$A$2601,1))</f>
        <v>#N/A</v>
      </c>
      <c r="K81" s="60">
        <f t="shared" si="15"/>
        <v>0</v>
      </c>
      <c r="L81" s="60">
        <f t="shared" si="16"/>
        <v>0</v>
      </c>
      <c r="M81" s="55" t="e">
        <f>INDEX('swingweight table'!$E$2:$E$2601,MATCH(IF(K81&lt;((MROUND(K81,0.175)+0.1)+(MROUND(K81,0.175)-0.075))/2,MROUND(K81,0.175)-0.0749,MROUND(K81,0.175)+0.1001),'swingweight table'!$D$2:$D$2601,1))</f>
        <v>#N/A</v>
      </c>
      <c r="N81" s="55">
        <f t="shared" si="9"/>
        <v>0</v>
      </c>
      <c r="O81" s="22">
        <f t="shared" si="17"/>
        <v>0</v>
      </c>
      <c r="P81" s="22">
        <f t="shared" si="10"/>
        <v>0</v>
      </c>
      <c r="Q81" s="22">
        <f t="shared" si="11"/>
        <v>0</v>
      </c>
      <c r="R81" s="22">
        <f t="shared" si="12"/>
        <v>0</v>
      </c>
      <c r="S81" s="24">
        <f t="shared" si="13"/>
        <v>0</v>
      </c>
      <c r="T81" s="24">
        <f t="shared" si="14"/>
        <v>0</v>
      </c>
      <c r="U81" s="5"/>
      <c r="V81" s="5"/>
      <c r="W81" s="5"/>
      <c r="X81" s="5"/>
      <c r="Y81" s="5"/>
      <c r="Z81" s="5"/>
      <c r="AA81" s="5"/>
    </row>
    <row r="82" spans="1:27" x14ac:dyDescent="0.2">
      <c r="A82" s="17"/>
      <c r="B82" s="15"/>
      <c r="D82" s="15"/>
      <c r="E82" s="51"/>
      <c r="F82" s="51"/>
      <c r="G82" s="63"/>
      <c r="H82" s="7"/>
      <c r="I82" s="61" t="e">
        <f>INDEX('swingweight table'!$B$2:$B$2601,MATCH(MROUND(K82,0.175)+0.0001,'swingweight table'!$A$2:$A$2601,1))</f>
        <v>#N/A</v>
      </c>
      <c r="J82" s="60" t="e">
        <f>INDEX('swingweight table'!$B$2:$B$2601,MATCH(MROUND(O82,0.175)+0.0001,'swingweight table'!$A$2:$A$2601,1))</f>
        <v>#N/A</v>
      </c>
      <c r="K82" s="60">
        <f t="shared" si="15"/>
        <v>0</v>
      </c>
      <c r="L82" s="60">
        <f t="shared" si="16"/>
        <v>0</v>
      </c>
      <c r="M82" s="55" t="e">
        <f>INDEX('swingweight table'!$E$2:$E$2601,MATCH(IF(K82&lt;((MROUND(K82,0.175)+0.1)+(MROUND(K82,0.175)-0.075))/2,MROUND(K82,0.175)-0.0749,MROUND(K82,0.175)+0.1001),'swingweight table'!$D$2:$D$2601,1))</f>
        <v>#N/A</v>
      </c>
      <c r="N82" s="55">
        <f t="shared" si="9"/>
        <v>0</v>
      </c>
      <c r="O82" s="22">
        <f t="shared" si="17"/>
        <v>0</v>
      </c>
      <c r="P82" s="22">
        <f t="shared" si="10"/>
        <v>0</v>
      </c>
      <c r="Q82" s="22">
        <f t="shared" si="11"/>
        <v>0</v>
      </c>
      <c r="R82" s="22">
        <f t="shared" si="12"/>
        <v>0</v>
      </c>
      <c r="S82" s="24">
        <f t="shared" si="13"/>
        <v>0</v>
      </c>
      <c r="T82" s="24">
        <f t="shared" si="14"/>
        <v>0</v>
      </c>
      <c r="U82" s="5"/>
      <c r="V82" s="5"/>
      <c r="W82" s="5"/>
      <c r="X82" s="5"/>
      <c r="Y82" s="5"/>
      <c r="Z82" s="5"/>
      <c r="AA82" s="5"/>
    </row>
    <row r="83" spans="1:27" x14ac:dyDescent="0.2">
      <c r="A83" s="17"/>
      <c r="B83" s="15"/>
      <c r="D83" s="15"/>
      <c r="E83" s="51"/>
      <c r="F83" s="51"/>
      <c r="G83" s="63"/>
      <c r="H83" s="7"/>
      <c r="I83" s="61" t="e">
        <f>INDEX('swingweight table'!$B$2:$B$2601,MATCH(MROUND(K83,0.175)+0.0001,'swingweight table'!$A$2:$A$2601,1))</f>
        <v>#N/A</v>
      </c>
      <c r="J83" s="60" t="e">
        <f>INDEX('swingweight table'!$B$2:$B$2601,MATCH(MROUND(O83,0.175)+0.0001,'swingweight table'!$A$2:$A$2601,1))</f>
        <v>#N/A</v>
      </c>
      <c r="K83" s="60">
        <f t="shared" si="15"/>
        <v>0</v>
      </c>
      <c r="L83" s="60">
        <f t="shared" si="16"/>
        <v>0</v>
      </c>
      <c r="M83" s="55" t="e">
        <f>INDEX('swingweight table'!$E$2:$E$2601,MATCH(IF(K83&lt;((MROUND(K83,0.175)+0.1)+(MROUND(K83,0.175)-0.075))/2,MROUND(K83,0.175)-0.0749,MROUND(K83,0.175)+0.1001),'swingweight table'!$D$2:$D$2601,1))</f>
        <v>#N/A</v>
      </c>
      <c r="N83" s="55">
        <f t="shared" si="9"/>
        <v>0</v>
      </c>
      <c r="O83" s="22">
        <f t="shared" si="17"/>
        <v>0</v>
      </c>
      <c r="P83" s="22">
        <f t="shared" si="10"/>
        <v>0</v>
      </c>
      <c r="Q83" s="22">
        <f t="shared" si="11"/>
        <v>0</v>
      </c>
      <c r="R83" s="22">
        <f t="shared" si="12"/>
        <v>0</v>
      </c>
      <c r="S83" s="24">
        <f t="shared" si="13"/>
        <v>0</v>
      </c>
      <c r="T83" s="24">
        <f t="shared" si="14"/>
        <v>0</v>
      </c>
      <c r="U83" s="5"/>
      <c r="V83" s="5"/>
      <c r="W83" s="5"/>
      <c r="X83" s="5"/>
      <c r="Y83" s="5"/>
      <c r="Z83" s="5"/>
      <c r="AA83" s="5"/>
    </row>
    <row r="84" spans="1:27" x14ac:dyDescent="0.2">
      <c r="A84" s="17"/>
      <c r="B84" s="15"/>
      <c r="D84" s="15"/>
      <c r="E84" s="51"/>
      <c r="F84" s="51"/>
      <c r="G84" s="63"/>
      <c r="H84" s="7"/>
      <c r="I84" s="61" t="e">
        <f>INDEX('swingweight table'!$B$2:$B$2601,MATCH(MROUND(K84,0.175)+0.0001,'swingweight table'!$A$2:$A$2601,1))</f>
        <v>#N/A</v>
      </c>
      <c r="J84" s="60" t="e">
        <f>INDEX('swingweight table'!$B$2:$B$2601,MATCH(MROUND(O84,0.175)+0.0001,'swingweight table'!$A$2:$A$2601,1))</f>
        <v>#N/A</v>
      </c>
      <c r="K84" s="60">
        <f t="shared" si="15"/>
        <v>0</v>
      </c>
      <c r="L84" s="60">
        <f t="shared" si="16"/>
        <v>0</v>
      </c>
      <c r="M84" s="55" t="e">
        <f>INDEX('swingweight table'!$E$2:$E$2601,MATCH(IF(K84&lt;((MROUND(K84,0.175)+0.1)+(MROUND(K84,0.175)-0.075))/2,MROUND(K84,0.175)-0.0749,MROUND(K84,0.175)+0.1001),'swingweight table'!$D$2:$D$2601,1))</f>
        <v>#N/A</v>
      </c>
      <c r="N84" s="55">
        <f t="shared" si="9"/>
        <v>0</v>
      </c>
      <c r="O84" s="22">
        <f t="shared" si="17"/>
        <v>0</v>
      </c>
      <c r="P84" s="22">
        <f t="shared" si="10"/>
        <v>0</v>
      </c>
      <c r="Q84" s="22">
        <f t="shared" si="11"/>
        <v>0</v>
      </c>
      <c r="R84" s="22">
        <f t="shared" si="12"/>
        <v>0</v>
      </c>
      <c r="S84" s="24">
        <f t="shared" si="13"/>
        <v>0</v>
      </c>
      <c r="T84" s="24">
        <f t="shared" si="14"/>
        <v>0</v>
      </c>
      <c r="U84" s="5"/>
      <c r="V84" s="5"/>
      <c r="W84" s="5"/>
      <c r="X84" s="5"/>
      <c r="Y84" s="5"/>
      <c r="Z84" s="5"/>
      <c r="AA84" s="5"/>
    </row>
    <row r="85" spans="1:27" x14ac:dyDescent="0.2">
      <c r="A85" s="17"/>
      <c r="B85" s="15"/>
      <c r="D85" s="15"/>
      <c r="E85" s="51"/>
      <c r="F85" s="51"/>
      <c r="G85" s="63"/>
      <c r="H85" s="7"/>
      <c r="I85" s="61" t="e">
        <f>INDEX('swingweight table'!$B$2:$B$2601,MATCH(MROUND(K85,0.175)+0.0001,'swingweight table'!$A$2:$A$2601,1))</f>
        <v>#N/A</v>
      </c>
      <c r="J85" s="60" t="e">
        <f>INDEX('swingweight table'!$B$2:$B$2601,MATCH(MROUND(O85,0.175)+0.0001,'swingweight table'!$A$2:$A$2601,1))</f>
        <v>#N/A</v>
      </c>
      <c r="K85" s="60">
        <f t="shared" si="15"/>
        <v>0</v>
      </c>
      <c r="L85" s="60">
        <f t="shared" si="16"/>
        <v>0</v>
      </c>
      <c r="M85" s="55" t="e">
        <f>INDEX('swingweight table'!$E$2:$E$2601,MATCH(IF(K85&lt;((MROUND(K85,0.175)+0.1)+(MROUND(K85,0.175)-0.075))/2,MROUND(K85,0.175)-0.0749,MROUND(K85,0.175)+0.1001),'swingweight table'!$D$2:$D$2601,1))</f>
        <v>#N/A</v>
      </c>
      <c r="N85" s="55">
        <f t="shared" si="9"/>
        <v>0</v>
      </c>
      <c r="O85" s="22">
        <f t="shared" si="17"/>
        <v>0</v>
      </c>
      <c r="P85" s="22">
        <f t="shared" si="10"/>
        <v>0</v>
      </c>
      <c r="Q85" s="22">
        <f t="shared" si="11"/>
        <v>0</v>
      </c>
      <c r="R85" s="22">
        <f t="shared" si="12"/>
        <v>0</v>
      </c>
      <c r="S85" s="24">
        <f t="shared" si="13"/>
        <v>0</v>
      </c>
      <c r="T85" s="24">
        <f t="shared" si="14"/>
        <v>0</v>
      </c>
      <c r="U85" s="5"/>
      <c r="V85" s="5"/>
      <c r="W85" s="5"/>
      <c r="X85" s="5"/>
      <c r="Y85" s="5"/>
      <c r="Z85" s="5"/>
      <c r="AA85" s="5"/>
    </row>
    <row r="86" spans="1:27" x14ac:dyDescent="0.2">
      <c r="A86" s="17"/>
      <c r="B86" s="15"/>
      <c r="D86" s="15"/>
      <c r="E86" s="51"/>
      <c r="F86" s="51"/>
      <c r="G86" s="63"/>
      <c r="H86" s="7"/>
      <c r="I86" s="61" t="e">
        <f>INDEX('swingweight table'!$B$2:$B$2601,MATCH(MROUND(K86,0.175)+0.0001,'swingweight table'!$A$2:$A$2601,1))</f>
        <v>#N/A</v>
      </c>
      <c r="J86" s="60" t="e">
        <f>INDEX('swingweight table'!$B$2:$B$2601,MATCH(MROUND(O86,0.175)+0.0001,'swingweight table'!$A$2:$A$2601,1))</f>
        <v>#N/A</v>
      </c>
      <c r="K86" s="60">
        <f t="shared" si="15"/>
        <v>0</v>
      </c>
      <c r="L86" s="60">
        <f t="shared" si="16"/>
        <v>0</v>
      </c>
      <c r="M86" s="55" t="e">
        <f>INDEX('swingweight table'!$E$2:$E$2601,MATCH(IF(K86&lt;((MROUND(K86,0.175)+0.1)+(MROUND(K86,0.175)-0.075))/2,MROUND(K86,0.175)-0.0749,MROUND(K86,0.175)+0.1001),'swingweight table'!$D$2:$D$2601,1))</f>
        <v>#N/A</v>
      </c>
      <c r="N86" s="55">
        <f t="shared" si="9"/>
        <v>0</v>
      </c>
      <c r="O86" s="22">
        <f t="shared" si="17"/>
        <v>0</v>
      </c>
      <c r="P86" s="22">
        <f t="shared" si="10"/>
        <v>0</v>
      </c>
      <c r="Q86" s="22">
        <f t="shared" si="11"/>
        <v>0</v>
      </c>
      <c r="R86" s="22">
        <f t="shared" si="12"/>
        <v>0</v>
      </c>
      <c r="S86" s="24">
        <f t="shared" si="13"/>
        <v>0</v>
      </c>
      <c r="T86" s="24">
        <f t="shared" si="14"/>
        <v>0</v>
      </c>
      <c r="U86" s="5"/>
      <c r="V86" s="5"/>
      <c r="W86" s="5"/>
      <c r="X86" s="5"/>
      <c r="Y86" s="5"/>
      <c r="Z86" s="5"/>
      <c r="AA86" s="5"/>
    </row>
    <row r="87" spans="1:27" x14ac:dyDescent="0.2">
      <c r="A87" s="17"/>
      <c r="B87" s="15"/>
      <c r="D87" s="15"/>
      <c r="E87" s="51"/>
      <c r="F87" s="51"/>
      <c r="G87" s="63"/>
      <c r="H87" s="7"/>
      <c r="I87" s="61" t="e">
        <f>INDEX('swingweight table'!$B$2:$B$2601,MATCH(MROUND(K87,0.175)+0.0001,'swingweight table'!$A$2:$A$2601,1))</f>
        <v>#N/A</v>
      </c>
      <c r="J87" s="60" t="e">
        <f>INDEX('swingweight table'!$B$2:$B$2601,MATCH(MROUND(O87,0.175)+0.0001,'swingweight table'!$A$2:$A$2601,1))</f>
        <v>#N/A</v>
      </c>
      <c r="K87" s="60">
        <f t="shared" si="15"/>
        <v>0</v>
      </c>
      <c r="L87" s="60">
        <f t="shared" si="16"/>
        <v>0</v>
      </c>
      <c r="M87" s="55" t="e">
        <f>INDEX('swingweight table'!$E$2:$E$2601,MATCH(IF(K87&lt;((MROUND(K87,0.175)+0.1)+(MROUND(K87,0.175)-0.075))/2,MROUND(K87,0.175)-0.0749,MROUND(K87,0.175)+0.1001),'swingweight table'!$D$2:$D$2601,1))</f>
        <v>#N/A</v>
      </c>
      <c r="N87" s="55">
        <f t="shared" si="9"/>
        <v>0</v>
      </c>
      <c r="O87" s="22">
        <f t="shared" si="17"/>
        <v>0</v>
      </c>
      <c r="P87" s="22">
        <f t="shared" si="10"/>
        <v>0</v>
      </c>
      <c r="Q87" s="22">
        <f t="shared" si="11"/>
        <v>0</v>
      </c>
      <c r="R87" s="22">
        <f t="shared" si="12"/>
        <v>0</v>
      </c>
      <c r="S87" s="24">
        <f t="shared" si="13"/>
        <v>0</v>
      </c>
      <c r="T87" s="24">
        <f t="shared" si="14"/>
        <v>0</v>
      </c>
      <c r="U87" s="5"/>
      <c r="V87" s="5"/>
      <c r="W87" s="5"/>
      <c r="X87" s="5"/>
      <c r="Y87" s="5"/>
      <c r="Z87" s="5"/>
      <c r="AA87" s="5"/>
    </row>
    <row r="88" spans="1:27" x14ac:dyDescent="0.2">
      <c r="A88" s="17"/>
      <c r="B88" s="15"/>
      <c r="D88" s="15"/>
      <c r="E88" s="51"/>
      <c r="F88" s="51"/>
      <c r="G88" s="63"/>
      <c r="H88" s="7"/>
      <c r="I88" s="61" t="e">
        <f>INDEX('swingweight table'!$B$2:$B$2601,MATCH(MROUND(K88,0.175)+0.0001,'swingweight table'!$A$2:$A$2601,1))</f>
        <v>#N/A</v>
      </c>
      <c r="J88" s="60" t="e">
        <f>INDEX('swingweight table'!$B$2:$B$2601,MATCH(MROUND(O88,0.175)+0.0001,'swingweight table'!$A$2:$A$2601,1))</f>
        <v>#N/A</v>
      </c>
      <c r="K88" s="60">
        <f t="shared" si="15"/>
        <v>0</v>
      </c>
      <c r="L88" s="60">
        <f t="shared" si="16"/>
        <v>0</v>
      </c>
      <c r="M88" s="55" t="e">
        <f>INDEX('swingweight table'!$E$2:$E$2601,MATCH(IF(K88&lt;((MROUND(K88,0.175)+0.1)+(MROUND(K88,0.175)-0.075))/2,MROUND(K88,0.175)-0.0749,MROUND(K88,0.175)+0.1001),'swingweight table'!$D$2:$D$2601,1))</f>
        <v>#N/A</v>
      </c>
      <c r="N88" s="55">
        <f t="shared" si="9"/>
        <v>0</v>
      </c>
      <c r="O88" s="22">
        <f t="shared" si="17"/>
        <v>0</v>
      </c>
      <c r="P88" s="22">
        <f t="shared" si="10"/>
        <v>0</v>
      </c>
      <c r="Q88" s="22">
        <f t="shared" si="11"/>
        <v>0</v>
      </c>
      <c r="R88" s="22">
        <f t="shared" si="12"/>
        <v>0</v>
      </c>
      <c r="S88" s="24">
        <f t="shared" si="13"/>
        <v>0</v>
      </c>
      <c r="T88" s="24">
        <f t="shared" si="14"/>
        <v>0</v>
      </c>
      <c r="U88" s="5"/>
      <c r="V88" s="5"/>
      <c r="W88" s="5"/>
      <c r="X88" s="5"/>
      <c r="Y88" s="5"/>
      <c r="Z88" s="5"/>
      <c r="AA88" s="5"/>
    </row>
    <row r="89" spans="1:27" x14ac:dyDescent="0.2">
      <c r="A89" s="17"/>
      <c r="B89" s="15"/>
      <c r="D89" s="15"/>
      <c r="E89" s="51"/>
      <c r="F89" s="51"/>
      <c r="G89" s="63"/>
      <c r="H89" s="7"/>
      <c r="I89" s="61" t="e">
        <f>INDEX('swingweight table'!$B$2:$B$2601,MATCH(MROUND(K89,0.175)+0.0001,'swingweight table'!$A$2:$A$2601,1))</f>
        <v>#N/A</v>
      </c>
      <c r="J89" s="60" t="e">
        <f>INDEX('swingweight table'!$B$2:$B$2601,MATCH(MROUND(O89,0.175)+0.0001,'swingweight table'!$A$2:$A$2601,1))</f>
        <v>#N/A</v>
      </c>
      <c r="K89" s="60">
        <f t="shared" si="15"/>
        <v>0</v>
      </c>
      <c r="L89" s="60">
        <f t="shared" si="16"/>
        <v>0</v>
      </c>
      <c r="M89" s="55" t="e">
        <f>INDEX('swingweight table'!$E$2:$E$2601,MATCH(IF(K89&lt;((MROUND(K89,0.175)+0.1)+(MROUND(K89,0.175)-0.075))/2,MROUND(K89,0.175)-0.0749,MROUND(K89,0.175)+0.1001),'swingweight table'!$D$2:$D$2601,1))</f>
        <v>#N/A</v>
      </c>
      <c r="N89" s="55">
        <f t="shared" si="9"/>
        <v>0</v>
      </c>
      <c r="O89" s="22">
        <f t="shared" si="17"/>
        <v>0</v>
      </c>
      <c r="P89" s="22">
        <f t="shared" si="10"/>
        <v>0</v>
      </c>
      <c r="Q89" s="22">
        <f t="shared" si="11"/>
        <v>0</v>
      </c>
      <c r="R89" s="22">
        <f t="shared" si="12"/>
        <v>0</v>
      </c>
      <c r="S89" s="24">
        <f t="shared" si="13"/>
        <v>0</v>
      </c>
      <c r="T89" s="24">
        <f t="shared" si="14"/>
        <v>0</v>
      </c>
      <c r="U89" s="5"/>
      <c r="V89" s="5"/>
      <c r="W89" s="5"/>
      <c r="X89" s="5"/>
      <c r="Y89" s="5"/>
      <c r="Z89" s="5"/>
      <c r="AA89" s="5"/>
    </row>
    <row r="90" spans="1:27" x14ac:dyDescent="0.2">
      <c r="A90" s="17"/>
      <c r="B90" s="15"/>
      <c r="D90" s="15"/>
      <c r="E90" s="51"/>
      <c r="F90" s="51"/>
      <c r="G90" s="63"/>
      <c r="H90" s="7"/>
      <c r="I90" s="61" t="e">
        <f>INDEX('swingweight table'!$B$2:$B$2601,MATCH(MROUND(K90,0.175)+0.0001,'swingweight table'!$A$2:$A$2601,1))</f>
        <v>#N/A</v>
      </c>
      <c r="J90" s="60" t="e">
        <f>INDEX('swingweight table'!$B$2:$B$2601,MATCH(MROUND(O90,0.175)+0.0001,'swingweight table'!$A$2:$A$2601,1))</f>
        <v>#N/A</v>
      </c>
      <c r="K90" s="60">
        <f t="shared" si="15"/>
        <v>0</v>
      </c>
      <c r="L90" s="60">
        <f t="shared" si="16"/>
        <v>0</v>
      </c>
      <c r="M90" s="55" t="e">
        <f>INDEX('swingweight table'!$E$2:$E$2601,MATCH(IF(K90&lt;((MROUND(K90,0.175)+0.1)+(MROUND(K90,0.175)-0.075))/2,MROUND(K90,0.175)-0.0749,MROUND(K90,0.175)+0.1001),'swingweight table'!$D$2:$D$2601,1))</f>
        <v>#N/A</v>
      </c>
      <c r="N90" s="55">
        <f t="shared" si="9"/>
        <v>0</v>
      </c>
      <c r="O90" s="22">
        <f t="shared" si="17"/>
        <v>0</v>
      </c>
      <c r="P90" s="22">
        <f t="shared" si="10"/>
        <v>0</v>
      </c>
      <c r="Q90" s="22">
        <f t="shared" si="11"/>
        <v>0</v>
      </c>
      <c r="R90" s="22">
        <f t="shared" si="12"/>
        <v>0</v>
      </c>
      <c r="S90" s="24">
        <f t="shared" si="13"/>
        <v>0</v>
      </c>
      <c r="T90" s="24">
        <f t="shared" si="14"/>
        <v>0</v>
      </c>
      <c r="U90" s="5"/>
      <c r="V90" s="5"/>
      <c r="W90" s="5"/>
      <c r="X90" s="5"/>
      <c r="Y90" s="5"/>
      <c r="Z90" s="5"/>
      <c r="AA90" s="5"/>
    </row>
    <row r="91" spans="1:27" x14ac:dyDescent="0.2">
      <c r="A91" s="17"/>
      <c r="B91" s="15"/>
      <c r="D91" s="15"/>
      <c r="E91" s="51"/>
      <c r="F91" s="51"/>
      <c r="G91" s="63"/>
      <c r="H91" s="7"/>
      <c r="I91" s="61" t="e">
        <f>INDEX('swingweight table'!$B$2:$B$2601,MATCH(MROUND(K91,0.175)+0.0001,'swingweight table'!$A$2:$A$2601,1))</f>
        <v>#N/A</v>
      </c>
      <c r="J91" s="60" t="e">
        <f>INDEX('swingweight table'!$B$2:$B$2601,MATCH(MROUND(O91,0.175)+0.0001,'swingweight table'!$A$2:$A$2601,1))</f>
        <v>#N/A</v>
      </c>
      <c r="K91" s="60">
        <f t="shared" si="15"/>
        <v>0</v>
      </c>
      <c r="L91" s="60">
        <f t="shared" si="16"/>
        <v>0</v>
      </c>
      <c r="M91" s="55" t="e">
        <f>INDEX('swingweight table'!$E$2:$E$2601,MATCH(IF(K91&lt;((MROUND(K91,0.175)+0.1)+(MROUND(K91,0.175)-0.075))/2,MROUND(K91,0.175)-0.0749,MROUND(K91,0.175)+0.1001),'swingweight table'!$D$2:$D$2601,1))</f>
        <v>#N/A</v>
      </c>
      <c r="N91" s="55">
        <f t="shared" si="9"/>
        <v>0</v>
      </c>
      <c r="O91" s="22">
        <f t="shared" si="17"/>
        <v>0</v>
      </c>
      <c r="P91" s="22">
        <f t="shared" si="10"/>
        <v>0</v>
      </c>
      <c r="Q91" s="22">
        <f t="shared" si="11"/>
        <v>0</v>
      </c>
      <c r="R91" s="22">
        <f t="shared" si="12"/>
        <v>0</v>
      </c>
      <c r="S91" s="24">
        <f t="shared" si="13"/>
        <v>0</v>
      </c>
      <c r="T91" s="24">
        <f t="shared" si="14"/>
        <v>0</v>
      </c>
      <c r="U91" s="5"/>
      <c r="V91" s="5"/>
      <c r="W91" s="5"/>
      <c r="X91" s="5"/>
      <c r="Y91" s="5"/>
      <c r="Z91" s="5"/>
      <c r="AA91" s="5"/>
    </row>
    <row r="92" spans="1:27" x14ac:dyDescent="0.2">
      <c r="A92" s="17"/>
      <c r="B92" s="15"/>
      <c r="D92" s="15"/>
      <c r="E92" s="51"/>
      <c r="F92" s="51"/>
      <c r="G92" s="63"/>
      <c r="H92" s="7"/>
      <c r="I92" s="61" t="e">
        <f>INDEX('swingweight table'!$B$2:$B$2601,MATCH(MROUND(K92,0.175)+0.0001,'swingweight table'!$A$2:$A$2601,1))</f>
        <v>#N/A</v>
      </c>
      <c r="J92" s="60" t="e">
        <f>INDEX('swingweight table'!$B$2:$B$2601,MATCH(MROUND(O92,0.175)+0.0001,'swingweight table'!$A$2:$A$2601,1))</f>
        <v>#N/A</v>
      </c>
      <c r="K92" s="60">
        <f t="shared" si="15"/>
        <v>0</v>
      </c>
      <c r="L92" s="60">
        <f t="shared" si="16"/>
        <v>0</v>
      </c>
      <c r="M92" s="55" t="e">
        <f>INDEX('swingweight table'!$E$2:$E$2601,MATCH(IF(K92&lt;((MROUND(K92,0.175)+0.1)+(MROUND(K92,0.175)-0.075))/2,MROUND(K92,0.175)-0.0749,MROUND(K92,0.175)+0.1001),'swingweight table'!$D$2:$D$2601,1))</f>
        <v>#N/A</v>
      </c>
      <c r="N92" s="55">
        <f t="shared" si="9"/>
        <v>0</v>
      </c>
      <c r="O92" s="22">
        <f t="shared" si="17"/>
        <v>0</v>
      </c>
      <c r="P92" s="22">
        <f t="shared" si="10"/>
        <v>0</v>
      </c>
      <c r="Q92" s="22">
        <f t="shared" si="11"/>
        <v>0</v>
      </c>
      <c r="R92" s="22">
        <f t="shared" si="12"/>
        <v>0</v>
      </c>
      <c r="S92" s="24">
        <f t="shared" si="13"/>
        <v>0</v>
      </c>
      <c r="T92" s="24">
        <f t="shared" si="14"/>
        <v>0</v>
      </c>
      <c r="U92" s="5"/>
      <c r="V92" s="5"/>
      <c r="W92" s="5"/>
      <c r="X92" s="5"/>
      <c r="Y92" s="5"/>
      <c r="Z92" s="5"/>
      <c r="AA92" s="5"/>
    </row>
    <row r="93" spans="1:27" x14ac:dyDescent="0.2">
      <c r="A93" s="17"/>
      <c r="B93" s="15"/>
      <c r="D93" s="15"/>
      <c r="E93" s="51"/>
      <c r="F93" s="51"/>
      <c r="G93" s="63"/>
      <c r="H93" s="7"/>
      <c r="I93" s="61" t="e">
        <f>INDEX('swingweight table'!$B$2:$B$2601,MATCH(MROUND(K93,0.175)+0.0001,'swingweight table'!$A$2:$A$2601,1))</f>
        <v>#N/A</v>
      </c>
      <c r="J93" s="60" t="e">
        <f>INDEX('swingweight table'!$B$2:$B$2601,MATCH(MROUND(O93,0.175)+0.0001,'swingweight table'!$A$2:$A$2601,1))</f>
        <v>#N/A</v>
      </c>
      <c r="K93" s="60">
        <f t="shared" si="15"/>
        <v>0</v>
      </c>
      <c r="L93" s="60">
        <f t="shared" si="16"/>
        <v>0</v>
      </c>
      <c r="M93" s="55" t="e">
        <f>INDEX('swingweight table'!$E$2:$E$2601,MATCH(IF(K93&lt;((MROUND(K93,0.175)+0.1)+(MROUND(K93,0.175)-0.075))/2,MROUND(K93,0.175)-0.0749,MROUND(K93,0.175)+0.1001),'swingweight table'!$D$2:$D$2601,1))</f>
        <v>#N/A</v>
      </c>
      <c r="N93" s="55">
        <f t="shared" si="9"/>
        <v>0</v>
      </c>
      <c r="O93" s="22">
        <f t="shared" si="17"/>
        <v>0</v>
      </c>
      <c r="P93" s="22">
        <f t="shared" si="10"/>
        <v>0</v>
      </c>
      <c r="Q93" s="22">
        <f t="shared" si="11"/>
        <v>0</v>
      </c>
      <c r="R93" s="22">
        <f t="shared" si="12"/>
        <v>0</v>
      </c>
      <c r="S93" s="24">
        <f t="shared" si="13"/>
        <v>0</v>
      </c>
      <c r="T93" s="24">
        <f t="shared" si="14"/>
        <v>0</v>
      </c>
      <c r="U93" s="5"/>
      <c r="V93" s="5"/>
      <c r="W93" s="5"/>
      <c r="X93" s="5"/>
      <c r="Y93" s="5"/>
      <c r="Z93" s="5"/>
      <c r="AA93" s="5"/>
    </row>
    <row r="94" spans="1:27" x14ac:dyDescent="0.2">
      <c r="A94" s="17"/>
      <c r="B94" s="15"/>
      <c r="D94" s="15"/>
      <c r="E94" s="51"/>
      <c r="F94" s="51"/>
      <c r="G94" s="63"/>
      <c r="H94" s="7"/>
      <c r="I94" s="61" t="e">
        <f>INDEX('swingweight table'!$B$2:$B$2601,MATCH(MROUND(K94,0.175)+0.0001,'swingweight table'!$A$2:$A$2601,1))</f>
        <v>#N/A</v>
      </c>
      <c r="J94" s="60" t="e">
        <f>INDEX('swingweight table'!$B$2:$B$2601,MATCH(MROUND(O94,0.175)+0.0001,'swingweight table'!$A$2:$A$2601,1))</f>
        <v>#N/A</v>
      </c>
      <c r="K94" s="60">
        <f t="shared" si="15"/>
        <v>0</v>
      </c>
      <c r="L94" s="60">
        <f t="shared" si="16"/>
        <v>0</v>
      </c>
      <c r="M94" s="55" t="e">
        <f>INDEX('swingweight table'!$E$2:$E$2601,MATCH(IF(K94&lt;((MROUND(K94,0.175)+0.1)+(MROUND(K94,0.175)-0.075))/2,MROUND(K94,0.175)-0.0749,MROUND(K94,0.175)+0.1001),'swingweight table'!$D$2:$D$2601,1))</f>
        <v>#N/A</v>
      </c>
      <c r="N94" s="55">
        <f t="shared" si="9"/>
        <v>0</v>
      </c>
      <c r="O94" s="22">
        <f t="shared" si="17"/>
        <v>0</v>
      </c>
      <c r="P94" s="22">
        <f t="shared" si="10"/>
        <v>0</v>
      </c>
      <c r="Q94" s="22">
        <f t="shared" si="11"/>
        <v>0</v>
      </c>
      <c r="R94" s="22">
        <f t="shared" si="12"/>
        <v>0</v>
      </c>
      <c r="S94" s="24">
        <f t="shared" si="13"/>
        <v>0</v>
      </c>
      <c r="T94" s="24">
        <f t="shared" si="14"/>
        <v>0</v>
      </c>
      <c r="U94" s="5"/>
      <c r="V94" s="5"/>
      <c r="W94" s="5"/>
      <c r="X94" s="5"/>
      <c r="Y94" s="5"/>
      <c r="Z94" s="5"/>
      <c r="AA94" s="5"/>
    </row>
    <row r="95" spans="1:27" x14ac:dyDescent="0.2">
      <c r="A95" s="17"/>
      <c r="B95" s="15"/>
      <c r="D95" s="15"/>
      <c r="E95" s="51"/>
      <c r="F95" s="51"/>
      <c r="G95" s="63"/>
      <c r="H95" s="7"/>
      <c r="I95" s="61" t="e">
        <f>INDEX('swingweight table'!$B$2:$B$2601,MATCH(MROUND(K95,0.175)+0.0001,'swingweight table'!$A$2:$A$2601,1))</f>
        <v>#N/A</v>
      </c>
      <c r="J95" s="60" t="e">
        <f>INDEX('swingweight table'!$B$2:$B$2601,MATCH(MROUND(O95,0.175)+0.0001,'swingweight table'!$A$2:$A$2601,1))</f>
        <v>#N/A</v>
      </c>
      <c r="K95" s="60">
        <f t="shared" si="15"/>
        <v>0</v>
      </c>
      <c r="L95" s="60">
        <f t="shared" si="16"/>
        <v>0</v>
      </c>
      <c r="M95" s="55" t="e">
        <f>INDEX('swingweight table'!$E$2:$E$2601,MATCH(IF(K95&lt;((MROUND(K95,0.175)+0.1)+(MROUND(K95,0.175)-0.075))/2,MROUND(K95,0.175)-0.0749,MROUND(K95,0.175)+0.1001),'swingweight table'!$D$2:$D$2601,1))</f>
        <v>#N/A</v>
      </c>
      <c r="N95" s="55">
        <f t="shared" si="9"/>
        <v>0</v>
      </c>
      <c r="O95" s="22">
        <f t="shared" si="17"/>
        <v>0</v>
      </c>
      <c r="P95" s="22">
        <f t="shared" si="10"/>
        <v>0</v>
      </c>
      <c r="Q95" s="22">
        <f t="shared" si="11"/>
        <v>0</v>
      </c>
      <c r="R95" s="22">
        <f t="shared" si="12"/>
        <v>0</v>
      </c>
      <c r="S95" s="24">
        <f t="shared" si="13"/>
        <v>0</v>
      </c>
      <c r="T95" s="24">
        <f t="shared" si="14"/>
        <v>0</v>
      </c>
      <c r="U95" s="5"/>
      <c r="V95" s="5"/>
      <c r="W95" s="5"/>
      <c r="X95" s="5"/>
      <c r="Y95" s="5"/>
      <c r="Z95" s="5"/>
      <c r="AA95" s="5"/>
    </row>
    <row r="96" spans="1:27" x14ac:dyDescent="0.2">
      <c r="A96" s="17"/>
      <c r="B96" s="15"/>
      <c r="D96" s="15"/>
      <c r="E96" s="51"/>
      <c r="F96" s="51"/>
      <c r="G96" s="63"/>
      <c r="H96" s="7"/>
      <c r="I96" s="61" t="e">
        <f>INDEX('swingweight table'!$B$2:$B$2601,MATCH(MROUND(K96,0.175)+0.0001,'swingweight table'!$A$2:$A$2601,1))</f>
        <v>#N/A</v>
      </c>
      <c r="J96" s="60" t="e">
        <f>INDEX('swingweight table'!$B$2:$B$2601,MATCH(MROUND(O96,0.175)+0.0001,'swingweight table'!$A$2:$A$2601,1))</f>
        <v>#N/A</v>
      </c>
      <c r="K96" s="60">
        <f t="shared" si="15"/>
        <v>0</v>
      </c>
      <c r="L96" s="60">
        <f t="shared" si="16"/>
        <v>0</v>
      </c>
      <c r="M96" s="55" t="e">
        <f>INDEX('swingweight table'!$E$2:$E$2601,MATCH(IF(K96&lt;((MROUND(K96,0.175)+0.1)+(MROUND(K96,0.175)-0.075))/2,MROUND(K96,0.175)-0.0749,MROUND(K96,0.175)+0.1001),'swingweight table'!$D$2:$D$2601,1))</f>
        <v>#N/A</v>
      </c>
      <c r="N96" s="55">
        <f t="shared" si="9"/>
        <v>0</v>
      </c>
      <c r="O96" s="22">
        <f t="shared" si="17"/>
        <v>0</v>
      </c>
      <c r="P96" s="22">
        <f t="shared" si="10"/>
        <v>0</v>
      </c>
      <c r="Q96" s="22">
        <f t="shared" si="11"/>
        <v>0</v>
      </c>
      <c r="R96" s="22">
        <f t="shared" si="12"/>
        <v>0</v>
      </c>
      <c r="S96" s="24">
        <f t="shared" si="13"/>
        <v>0</v>
      </c>
      <c r="T96" s="24">
        <f t="shared" si="14"/>
        <v>0</v>
      </c>
      <c r="U96" s="5"/>
      <c r="V96" s="5"/>
      <c r="W96" s="5"/>
      <c r="X96" s="5"/>
      <c r="Y96" s="5"/>
      <c r="Z96" s="5"/>
      <c r="AA96" s="5"/>
    </row>
    <row r="97" spans="1:27" x14ac:dyDescent="0.2">
      <c r="A97" s="17"/>
      <c r="B97" s="15"/>
      <c r="D97" s="15"/>
      <c r="E97" s="51"/>
      <c r="F97" s="51"/>
      <c r="G97" s="63"/>
      <c r="H97" s="7"/>
      <c r="I97" s="61" t="e">
        <f>INDEX('swingweight table'!$B$2:$B$2601,MATCH(MROUND(K97,0.175)+0.0001,'swingweight table'!$A$2:$A$2601,1))</f>
        <v>#N/A</v>
      </c>
      <c r="J97" s="60" t="e">
        <f>INDEX('swingweight table'!$B$2:$B$2601,MATCH(MROUND(O97,0.175)+0.0001,'swingweight table'!$A$2:$A$2601,1))</f>
        <v>#N/A</v>
      </c>
      <c r="K97" s="60">
        <f t="shared" si="15"/>
        <v>0</v>
      </c>
      <c r="L97" s="60">
        <f t="shared" si="16"/>
        <v>0</v>
      </c>
      <c r="M97" s="55" t="e">
        <f>INDEX('swingweight table'!$E$2:$E$2601,MATCH(IF(K97&lt;((MROUND(K97,0.175)+0.1)+(MROUND(K97,0.175)-0.075))/2,MROUND(K97,0.175)-0.0749,MROUND(K97,0.175)+0.1001),'swingweight table'!$D$2:$D$2601,1))</f>
        <v>#N/A</v>
      </c>
      <c r="N97" s="55">
        <f t="shared" si="9"/>
        <v>0</v>
      </c>
      <c r="O97" s="22">
        <f t="shared" si="17"/>
        <v>0</v>
      </c>
      <c r="P97" s="22">
        <f t="shared" si="10"/>
        <v>0</v>
      </c>
      <c r="Q97" s="22">
        <f t="shared" si="11"/>
        <v>0</v>
      </c>
      <c r="R97" s="22">
        <f t="shared" si="12"/>
        <v>0</v>
      </c>
      <c r="S97" s="24">
        <f t="shared" si="13"/>
        <v>0</v>
      </c>
      <c r="T97" s="24">
        <f t="shared" si="14"/>
        <v>0</v>
      </c>
      <c r="U97" s="5"/>
      <c r="V97" s="5"/>
      <c r="W97" s="5"/>
      <c r="X97" s="5"/>
      <c r="Y97" s="5"/>
      <c r="Z97" s="5"/>
      <c r="AA97" s="5"/>
    </row>
    <row r="98" spans="1:27" x14ac:dyDescent="0.2">
      <c r="A98" s="17"/>
      <c r="B98" s="15"/>
      <c r="D98" s="15"/>
      <c r="E98" s="51"/>
      <c r="F98" s="51"/>
      <c r="G98" s="63"/>
      <c r="H98" s="7"/>
      <c r="I98" s="61" t="e">
        <f>INDEX('swingweight table'!$B$2:$B$2601,MATCH(MROUND(K98,0.175)+0.0001,'swingweight table'!$A$2:$A$2601,1))</f>
        <v>#N/A</v>
      </c>
      <c r="J98" s="60" t="e">
        <f>INDEX('swingweight table'!$B$2:$B$2601,MATCH(MROUND(O98,0.175)+0.0001,'swingweight table'!$A$2:$A$2601,1))</f>
        <v>#N/A</v>
      </c>
      <c r="K98" s="60">
        <f t="shared" si="15"/>
        <v>0</v>
      </c>
      <c r="L98" s="60">
        <f t="shared" si="16"/>
        <v>0</v>
      </c>
      <c r="M98" s="55" t="e">
        <f>INDEX('swingweight table'!$E$2:$E$2601,MATCH(IF(K98&lt;((MROUND(K98,0.175)+0.1)+(MROUND(K98,0.175)-0.075))/2,MROUND(K98,0.175)-0.0749,MROUND(K98,0.175)+0.1001),'swingweight table'!$D$2:$D$2601,1))</f>
        <v>#N/A</v>
      </c>
      <c r="N98" s="55">
        <f t="shared" si="9"/>
        <v>0</v>
      </c>
      <c r="O98" s="22">
        <f t="shared" si="17"/>
        <v>0</v>
      </c>
      <c r="P98" s="22">
        <f t="shared" si="10"/>
        <v>0</v>
      </c>
      <c r="Q98" s="22">
        <f t="shared" si="11"/>
        <v>0</v>
      </c>
      <c r="R98" s="22">
        <f t="shared" si="12"/>
        <v>0</v>
      </c>
      <c r="S98" s="24">
        <f t="shared" si="13"/>
        <v>0</v>
      </c>
      <c r="T98" s="24">
        <f t="shared" si="14"/>
        <v>0</v>
      </c>
      <c r="U98" s="5"/>
      <c r="V98" s="5"/>
      <c r="W98" s="5"/>
      <c r="X98" s="5"/>
      <c r="Y98" s="5"/>
      <c r="Z98" s="5"/>
      <c r="AA98" s="5"/>
    </row>
    <row r="99" spans="1:27" x14ac:dyDescent="0.2">
      <c r="A99" s="17"/>
      <c r="B99" s="15"/>
      <c r="D99" s="15"/>
      <c r="E99" s="51"/>
      <c r="F99" s="51"/>
      <c r="G99" s="63"/>
      <c r="H99" s="7"/>
      <c r="I99" s="61" t="e">
        <f>INDEX('swingweight table'!$B$2:$B$2601,MATCH(MROUND(K99,0.175)+0.0001,'swingweight table'!$A$2:$A$2601,1))</f>
        <v>#N/A</v>
      </c>
      <c r="J99" s="60" t="e">
        <f>INDEX('swingweight table'!$B$2:$B$2601,MATCH(MROUND(O99,0.175)+0.0001,'swingweight table'!$A$2:$A$2601,1))</f>
        <v>#N/A</v>
      </c>
      <c r="K99" s="60">
        <f t="shared" si="15"/>
        <v>0</v>
      </c>
      <c r="L99" s="60">
        <f t="shared" si="16"/>
        <v>0</v>
      </c>
      <c r="M99" s="55" t="e">
        <f>INDEX('swingweight table'!$E$2:$E$2601,MATCH(IF(K99&lt;((MROUND(K99,0.175)+0.1)+(MROUND(K99,0.175)-0.075))/2,MROUND(K99,0.175)-0.0749,MROUND(K99,0.175)+0.1001),'swingweight table'!$D$2:$D$2601,1))</f>
        <v>#N/A</v>
      </c>
      <c r="N99" s="55">
        <f t="shared" si="9"/>
        <v>0</v>
      </c>
      <c r="O99" s="22">
        <f t="shared" si="17"/>
        <v>0</v>
      </c>
      <c r="P99" s="22">
        <f t="shared" si="10"/>
        <v>0</v>
      </c>
      <c r="Q99" s="22">
        <f t="shared" si="11"/>
        <v>0</v>
      </c>
      <c r="R99" s="22">
        <f t="shared" si="12"/>
        <v>0</v>
      </c>
      <c r="S99" s="24">
        <f t="shared" si="13"/>
        <v>0</v>
      </c>
      <c r="T99" s="24">
        <f t="shared" si="14"/>
        <v>0</v>
      </c>
      <c r="U99" s="5"/>
      <c r="V99" s="5"/>
      <c r="W99" s="5"/>
      <c r="X99" s="5"/>
      <c r="Y99" s="5"/>
      <c r="Z99" s="5"/>
      <c r="AA99" s="5"/>
    </row>
    <row r="100" spans="1:27" x14ac:dyDescent="0.2">
      <c r="A100" s="17"/>
      <c r="B100" s="15"/>
      <c r="D100" s="15"/>
      <c r="E100" s="51"/>
      <c r="F100" s="51"/>
      <c r="G100" s="63"/>
      <c r="H100" s="7"/>
      <c r="I100" s="61" t="e">
        <f>INDEX('swingweight table'!$B$2:$B$2601,MATCH(MROUND(K100,0.175)+0.0001,'swingweight table'!$A$2:$A$2601,1))</f>
        <v>#N/A</v>
      </c>
      <c r="J100" s="60" t="e">
        <f>INDEX('swingweight table'!$B$2:$B$2601,MATCH(MROUND(O100,0.175)+0.0001,'swingweight table'!$A$2:$A$2601,1))</f>
        <v>#N/A</v>
      </c>
      <c r="K100" s="60">
        <f t="shared" si="15"/>
        <v>0</v>
      </c>
      <c r="L100" s="60">
        <f t="shared" si="16"/>
        <v>0</v>
      </c>
      <c r="M100" s="55" t="e">
        <f>INDEX('swingweight table'!$E$2:$E$2601,MATCH(IF(K100&lt;((MROUND(K100,0.175)+0.1)+(MROUND(K100,0.175)-0.075))/2,MROUND(K100,0.175)-0.0749,MROUND(K100,0.175)+0.1001),'swingweight table'!$D$2:$D$2601,1))</f>
        <v>#N/A</v>
      </c>
      <c r="N100" s="55">
        <f t="shared" si="9"/>
        <v>0</v>
      </c>
      <c r="O100" s="22">
        <f t="shared" si="17"/>
        <v>0</v>
      </c>
      <c r="P100" s="22">
        <f t="shared" si="10"/>
        <v>0</v>
      </c>
      <c r="Q100" s="22">
        <f t="shared" si="11"/>
        <v>0</v>
      </c>
      <c r="R100" s="22">
        <f t="shared" si="12"/>
        <v>0</v>
      </c>
      <c r="S100" s="24">
        <f t="shared" si="13"/>
        <v>0</v>
      </c>
      <c r="T100" s="24">
        <f t="shared" si="14"/>
        <v>0</v>
      </c>
      <c r="U100" s="5"/>
      <c r="V100" s="5"/>
      <c r="W100" s="5"/>
      <c r="X100" s="5"/>
      <c r="Y100" s="5"/>
      <c r="Z100" s="5"/>
      <c r="AA100" s="5"/>
    </row>
    <row r="101" spans="1:27" x14ac:dyDescent="0.2">
      <c r="A101" s="17"/>
      <c r="B101" s="15"/>
      <c r="D101" s="15"/>
      <c r="E101" s="51"/>
      <c r="F101" s="51"/>
      <c r="G101" s="63"/>
      <c r="H101" s="7"/>
      <c r="I101" s="61" t="e">
        <f>INDEX('swingweight table'!$B$2:$B$2601,MATCH(MROUND(K101,0.175)+0.0001,'swingweight table'!$A$2:$A$2601,1))</f>
        <v>#N/A</v>
      </c>
      <c r="J101" s="60" t="e">
        <f>INDEX('swingweight table'!$B$2:$B$2601,MATCH(MROUND(O101,0.175)+0.0001,'swingweight table'!$A$2:$A$2601,1))</f>
        <v>#N/A</v>
      </c>
      <c r="K101" s="60">
        <f t="shared" si="15"/>
        <v>0</v>
      </c>
      <c r="L101" s="60">
        <f t="shared" si="16"/>
        <v>0</v>
      </c>
      <c r="M101" s="55" t="e">
        <f>INDEX('swingweight table'!$E$2:$E$2601,MATCH(IF(K101&lt;((MROUND(K101,0.175)+0.1)+(MROUND(K101,0.175)-0.075))/2,MROUND(K101,0.175)-0.0749,MROUND(K101,0.175)+0.1001),'swingweight table'!$D$2:$D$2601,1))</f>
        <v>#N/A</v>
      </c>
      <c r="N101" s="55">
        <f t="shared" si="9"/>
        <v>0</v>
      </c>
      <c r="O101" s="22">
        <f t="shared" si="17"/>
        <v>0</v>
      </c>
      <c r="P101" s="22">
        <f t="shared" si="10"/>
        <v>0</v>
      </c>
      <c r="Q101" s="22">
        <f t="shared" si="11"/>
        <v>0</v>
      </c>
      <c r="R101" s="22">
        <f t="shared" si="12"/>
        <v>0</v>
      </c>
      <c r="S101" s="24">
        <f t="shared" si="13"/>
        <v>0</v>
      </c>
      <c r="T101" s="24">
        <f t="shared" si="14"/>
        <v>0</v>
      </c>
      <c r="U101" s="5"/>
      <c r="V101" s="5"/>
      <c r="W101" s="5"/>
      <c r="X101" s="5"/>
      <c r="Y101" s="5"/>
      <c r="Z101" s="5"/>
      <c r="AA101" s="5"/>
    </row>
    <row r="102" spans="1:27" x14ac:dyDescent="0.2">
      <c r="A102" s="17"/>
      <c r="B102" s="15"/>
      <c r="D102" s="15"/>
      <c r="E102" s="51"/>
      <c r="F102" s="51"/>
      <c r="G102" s="63"/>
      <c r="H102" s="7"/>
      <c r="I102" s="61" t="e">
        <f>INDEX('swingweight table'!$B$2:$B$2601,MATCH(MROUND(K102,0.175)+0.0001,'swingweight table'!$A$2:$A$2601,1))</f>
        <v>#N/A</v>
      </c>
      <c r="J102" s="60" t="e">
        <f>INDEX('swingweight table'!$B$2:$B$2601,MATCH(MROUND(O102,0.175)+0.0001,'swingweight table'!$A$2:$A$2601,1))</f>
        <v>#N/A</v>
      </c>
      <c r="K102" s="60">
        <f t="shared" si="15"/>
        <v>0</v>
      </c>
      <c r="L102" s="60">
        <f t="shared" si="16"/>
        <v>0</v>
      </c>
      <c r="M102" s="55" t="e">
        <f>INDEX('swingweight table'!$E$2:$E$2601,MATCH(IF(K102&lt;((MROUND(K102,0.175)+0.1)+(MROUND(K102,0.175)-0.075))/2,MROUND(K102,0.175)-0.0749,MROUND(K102,0.175)+0.1001),'swingweight table'!$D$2:$D$2601,1))</f>
        <v>#N/A</v>
      </c>
      <c r="N102" s="55">
        <f t="shared" si="9"/>
        <v>0</v>
      </c>
      <c r="O102" s="22">
        <f t="shared" si="17"/>
        <v>0</v>
      </c>
      <c r="P102" s="22">
        <f t="shared" si="10"/>
        <v>0</v>
      </c>
      <c r="Q102" s="22">
        <f t="shared" si="11"/>
        <v>0</v>
      </c>
      <c r="R102" s="22">
        <f t="shared" si="12"/>
        <v>0</v>
      </c>
      <c r="S102" s="24">
        <f t="shared" si="13"/>
        <v>0</v>
      </c>
      <c r="T102" s="24">
        <f t="shared" si="14"/>
        <v>0</v>
      </c>
      <c r="U102" s="5"/>
      <c r="V102" s="5"/>
      <c r="W102" s="5"/>
      <c r="X102" s="5"/>
      <c r="Y102" s="5"/>
      <c r="Z102" s="5"/>
      <c r="AA102" s="5"/>
    </row>
    <row r="103" spans="1:27" x14ac:dyDescent="0.2">
      <c r="A103" s="17"/>
      <c r="B103" s="15"/>
      <c r="D103" s="15"/>
      <c r="E103" s="51"/>
      <c r="F103" s="51"/>
      <c r="G103" s="63"/>
      <c r="H103" s="7"/>
      <c r="I103" s="61" t="e">
        <f>INDEX('swingweight table'!$B$2:$B$2601,MATCH(MROUND(K103,0.175)+0.0001,'swingweight table'!$A$2:$A$2601,1))</f>
        <v>#N/A</v>
      </c>
      <c r="J103" s="60" t="e">
        <f>INDEX('swingweight table'!$B$2:$B$2601,MATCH(MROUND(O103,0.175)+0.0001,'swingweight table'!$A$2:$A$2601,1))</f>
        <v>#N/A</v>
      </c>
      <c r="K103" s="60">
        <f t="shared" si="15"/>
        <v>0</v>
      </c>
      <c r="L103" s="60">
        <f t="shared" si="16"/>
        <v>0</v>
      </c>
      <c r="M103" s="55" t="e">
        <f>INDEX('swingweight table'!$E$2:$E$2601,MATCH(IF(K103&lt;((MROUND(K103,0.175)+0.1)+(MROUND(K103,0.175)-0.075))/2,MROUND(K103,0.175)-0.0749,MROUND(K103,0.175)+0.1001),'swingweight table'!$D$2:$D$2601,1))</f>
        <v>#N/A</v>
      </c>
      <c r="N103" s="55">
        <f t="shared" si="9"/>
        <v>0</v>
      </c>
      <c r="O103" s="22">
        <f t="shared" si="17"/>
        <v>0</v>
      </c>
      <c r="P103" s="22">
        <f t="shared" si="10"/>
        <v>0</v>
      </c>
      <c r="Q103" s="22">
        <f t="shared" si="11"/>
        <v>0</v>
      </c>
      <c r="R103" s="22">
        <f t="shared" si="12"/>
        <v>0</v>
      </c>
      <c r="S103" s="24">
        <f t="shared" si="13"/>
        <v>0</v>
      </c>
      <c r="T103" s="24">
        <f t="shared" si="14"/>
        <v>0</v>
      </c>
      <c r="U103" s="5"/>
      <c r="V103" s="5"/>
      <c r="W103" s="5"/>
      <c r="X103" s="5"/>
      <c r="Y103" s="5"/>
      <c r="Z103" s="5"/>
      <c r="AA103" s="5"/>
    </row>
    <row r="104" spans="1:27" x14ac:dyDescent="0.2">
      <c r="A104" s="17"/>
      <c r="B104" s="15"/>
      <c r="D104" s="15"/>
      <c r="E104" s="51"/>
      <c r="F104" s="51"/>
      <c r="G104" s="63"/>
      <c r="H104" s="7"/>
      <c r="I104" s="61" t="e">
        <f>INDEX('swingweight table'!$B$2:$B$2601,MATCH(MROUND(K104,0.175)+0.0001,'swingweight table'!$A$2:$A$2601,1))</f>
        <v>#N/A</v>
      </c>
      <c r="J104" s="60" t="e">
        <f>INDEX('swingweight table'!$B$2:$B$2601,MATCH(MROUND(O104,0.175)+0.0001,'swingweight table'!$A$2:$A$2601,1))</f>
        <v>#N/A</v>
      </c>
      <c r="K104" s="60">
        <f t="shared" si="15"/>
        <v>0</v>
      </c>
      <c r="L104" s="60">
        <f t="shared" si="16"/>
        <v>0</v>
      </c>
      <c r="M104" s="55" t="e">
        <f>INDEX('swingweight table'!$E$2:$E$2601,MATCH(IF(K104&lt;((MROUND(K104,0.175)+0.1)+(MROUND(K104,0.175)-0.075))/2,MROUND(K104,0.175)-0.0749,MROUND(K104,0.175)+0.1001),'swingweight table'!$D$2:$D$2601,1))</f>
        <v>#N/A</v>
      </c>
      <c r="N104" s="55">
        <f t="shared" si="9"/>
        <v>0</v>
      </c>
      <c r="O104" s="22">
        <f t="shared" si="17"/>
        <v>0</v>
      </c>
      <c r="P104" s="22">
        <f t="shared" si="10"/>
        <v>0</v>
      </c>
      <c r="Q104" s="22">
        <f t="shared" si="11"/>
        <v>0</v>
      </c>
      <c r="R104" s="22">
        <f t="shared" si="12"/>
        <v>0</v>
      </c>
      <c r="S104" s="24">
        <f t="shared" si="13"/>
        <v>0</v>
      </c>
      <c r="T104" s="24">
        <f t="shared" si="14"/>
        <v>0</v>
      </c>
      <c r="U104" s="5"/>
      <c r="V104" s="5"/>
      <c r="W104" s="5"/>
      <c r="X104" s="5"/>
      <c r="Y104" s="5"/>
      <c r="Z104" s="5"/>
      <c r="AA104" s="5"/>
    </row>
    <row r="105" spans="1:27" x14ac:dyDescent="0.2">
      <c r="A105" s="17"/>
      <c r="B105" s="15"/>
      <c r="D105" s="15"/>
      <c r="E105" s="51"/>
      <c r="F105" s="51"/>
      <c r="G105" s="63"/>
      <c r="H105" s="7"/>
      <c r="I105" s="61" t="e">
        <f>INDEX('swingweight table'!$B$2:$B$2601,MATCH(MROUND(K105,0.175)+0.0001,'swingweight table'!$A$2:$A$2601,1))</f>
        <v>#N/A</v>
      </c>
      <c r="J105" s="60" t="e">
        <f>INDEX('swingweight table'!$B$2:$B$2601,MATCH(MROUND(O105,0.175)+0.0001,'swingweight table'!$A$2:$A$2601,1))</f>
        <v>#N/A</v>
      </c>
      <c r="K105" s="60">
        <f t="shared" si="15"/>
        <v>0</v>
      </c>
      <c r="L105" s="60">
        <f t="shared" si="16"/>
        <v>0</v>
      </c>
      <c r="M105" s="55" t="e">
        <f>INDEX('swingweight table'!$E$2:$E$2601,MATCH(IF(K105&lt;((MROUND(K105,0.175)+0.1)+(MROUND(K105,0.175)-0.075))/2,MROUND(K105,0.175)-0.0749,MROUND(K105,0.175)+0.1001),'swingweight table'!$D$2:$D$2601,1))</f>
        <v>#N/A</v>
      </c>
      <c r="N105" s="55">
        <f t="shared" si="9"/>
        <v>0</v>
      </c>
      <c r="O105" s="22">
        <f t="shared" si="17"/>
        <v>0</v>
      </c>
      <c r="P105" s="22">
        <f t="shared" si="10"/>
        <v>0</v>
      </c>
      <c r="Q105" s="22">
        <f t="shared" si="11"/>
        <v>0</v>
      </c>
      <c r="R105" s="22">
        <f t="shared" si="12"/>
        <v>0</v>
      </c>
      <c r="S105" s="24">
        <f t="shared" si="13"/>
        <v>0</v>
      </c>
      <c r="T105" s="24">
        <f t="shared" si="14"/>
        <v>0</v>
      </c>
      <c r="U105" s="5"/>
      <c r="V105" s="5"/>
      <c r="W105" s="5"/>
      <c r="X105" s="5"/>
      <c r="Y105" s="5"/>
      <c r="Z105" s="5"/>
      <c r="AA105" s="5"/>
    </row>
    <row r="106" spans="1:27" x14ac:dyDescent="0.2">
      <c r="A106" s="17"/>
      <c r="B106" s="15"/>
      <c r="D106" s="15"/>
      <c r="E106" s="51"/>
      <c r="F106" s="51"/>
      <c r="G106" s="63"/>
      <c r="H106" s="7"/>
      <c r="I106" s="61" t="e">
        <f>INDEX('swingweight table'!$B$2:$B$2601,MATCH(MROUND(K106,0.175)+0.0001,'swingweight table'!$A$2:$A$2601,1))</f>
        <v>#N/A</v>
      </c>
      <c r="J106" s="60" t="e">
        <f>INDEX('swingweight table'!$B$2:$B$2601,MATCH(MROUND(O106,0.175)+0.0001,'swingweight table'!$A$2:$A$2601,1))</f>
        <v>#N/A</v>
      </c>
      <c r="K106" s="60">
        <f t="shared" si="15"/>
        <v>0</v>
      </c>
      <c r="L106" s="60">
        <f t="shared" si="16"/>
        <v>0</v>
      </c>
      <c r="M106" s="55" t="e">
        <f>INDEX('swingweight table'!$E$2:$E$2601,MATCH(IF(K106&lt;((MROUND(K106,0.175)+0.1)+(MROUND(K106,0.175)-0.075))/2,MROUND(K106,0.175)-0.0749,MROUND(K106,0.175)+0.1001),'swingweight table'!$D$2:$D$2601,1))</f>
        <v>#N/A</v>
      </c>
      <c r="N106" s="55">
        <f t="shared" si="9"/>
        <v>0</v>
      </c>
      <c r="O106" s="22">
        <f t="shared" si="17"/>
        <v>0</v>
      </c>
      <c r="P106" s="22">
        <f t="shared" si="10"/>
        <v>0</v>
      </c>
      <c r="Q106" s="22">
        <f t="shared" si="11"/>
        <v>0</v>
      </c>
      <c r="R106" s="22">
        <f t="shared" si="12"/>
        <v>0</v>
      </c>
      <c r="S106" s="24">
        <f t="shared" si="13"/>
        <v>0</v>
      </c>
      <c r="T106" s="24">
        <f t="shared" si="14"/>
        <v>0</v>
      </c>
      <c r="U106" s="5"/>
      <c r="V106" s="5"/>
      <c r="W106" s="5"/>
      <c r="X106" s="5"/>
      <c r="Y106" s="5"/>
      <c r="Z106" s="5"/>
      <c r="AA106" s="5"/>
    </row>
    <row r="107" spans="1:27" x14ac:dyDescent="0.2">
      <c r="A107" s="17"/>
      <c r="B107" s="15"/>
      <c r="D107" s="15"/>
      <c r="E107" s="51"/>
      <c r="F107" s="51"/>
      <c r="G107" s="63"/>
      <c r="H107" s="7"/>
      <c r="I107" s="61" t="e">
        <f>INDEX('swingweight table'!$B$2:$B$2601,MATCH(MROUND(K107,0.175)+0.0001,'swingweight table'!$A$2:$A$2601,1))</f>
        <v>#N/A</v>
      </c>
      <c r="J107" s="60" t="e">
        <f>INDEX('swingweight table'!$B$2:$B$2601,MATCH(MROUND(O107,0.175)+0.0001,'swingweight table'!$A$2:$A$2601,1))</f>
        <v>#N/A</v>
      </c>
      <c r="K107" s="60">
        <f t="shared" si="15"/>
        <v>0</v>
      </c>
      <c r="L107" s="60">
        <f t="shared" si="16"/>
        <v>0</v>
      </c>
      <c r="M107" s="55" t="e">
        <f>INDEX('swingweight table'!$E$2:$E$2601,MATCH(IF(K107&lt;((MROUND(K107,0.175)+0.1)+(MROUND(K107,0.175)-0.075))/2,MROUND(K107,0.175)-0.0749,MROUND(K107,0.175)+0.1001),'swingweight table'!$D$2:$D$2601,1))</f>
        <v>#N/A</v>
      </c>
      <c r="N107" s="55">
        <f t="shared" si="9"/>
        <v>0</v>
      </c>
      <c r="O107" s="22">
        <f t="shared" si="17"/>
        <v>0</v>
      </c>
      <c r="P107" s="22">
        <f t="shared" si="10"/>
        <v>0</v>
      </c>
      <c r="Q107" s="22">
        <f t="shared" si="11"/>
        <v>0</v>
      </c>
      <c r="R107" s="22">
        <f t="shared" si="12"/>
        <v>0</v>
      </c>
      <c r="S107" s="24">
        <f t="shared" si="13"/>
        <v>0</v>
      </c>
      <c r="T107" s="24">
        <f t="shared" si="14"/>
        <v>0</v>
      </c>
      <c r="U107" s="5"/>
      <c r="V107" s="5"/>
      <c r="W107" s="5"/>
      <c r="X107" s="5"/>
      <c r="Y107" s="5"/>
      <c r="Z107" s="5"/>
      <c r="AA107" s="5"/>
    </row>
    <row r="108" spans="1:27" x14ac:dyDescent="0.2">
      <c r="A108" s="17"/>
      <c r="B108" s="15"/>
      <c r="D108" s="15"/>
      <c r="E108" s="51"/>
      <c r="F108" s="51"/>
      <c r="G108" s="63"/>
      <c r="H108" s="7"/>
      <c r="I108" s="61" t="e">
        <f>INDEX('swingweight table'!$B$2:$B$2601,MATCH(MROUND(K108,0.175)+0.0001,'swingweight table'!$A$2:$A$2601,1))</f>
        <v>#N/A</v>
      </c>
      <c r="J108" s="60" t="e">
        <f>INDEX('swingweight table'!$B$2:$B$2601,MATCH(MROUND(O108,0.175)+0.0001,'swingweight table'!$A$2:$A$2601,1))</f>
        <v>#N/A</v>
      </c>
      <c r="K108" s="60">
        <f t="shared" si="15"/>
        <v>0</v>
      </c>
      <c r="L108" s="60">
        <f t="shared" si="16"/>
        <v>0</v>
      </c>
      <c r="M108" s="55" t="e">
        <f>INDEX('swingweight table'!$E$2:$E$2601,MATCH(IF(K108&lt;((MROUND(K108,0.175)+0.1)+(MROUND(K108,0.175)-0.075))/2,MROUND(K108,0.175)-0.0749,MROUND(K108,0.175)+0.1001),'swingweight table'!$D$2:$D$2601,1))</f>
        <v>#N/A</v>
      </c>
      <c r="N108" s="55">
        <f t="shared" si="9"/>
        <v>0</v>
      </c>
      <c r="O108" s="22">
        <f t="shared" si="17"/>
        <v>0</v>
      </c>
      <c r="P108" s="22">
        <f t="shared" si="10"/>
        <v>0</v>
      </c>
      <c r="Q108" s="22">
        <f t="shared" si="11"/>
        <v>0</v>
      </c>
      <c r="R108" s="22">
        <f t="shared" si="12"/>
        <v>0</v>
      </c>
      <c r="S108" s="24">
        <f t="shared" si="13"/>
        <v>0</v>
      </c>
      <c r="T108" s="24">
        <f t="shared" si="14"/>
        <v>0</v>
      </c>
      <c r="U108" s="5"/>
      <c r="V108" s="5"/>
      <c r="W108" s="5"/>
      <c r="X108" s="5"/>
      <c r="Y108" s="5"/>
      <c r="Z108" s="5"/>
      <c r="AA108" s="5"/>
    </row>
    <row r="109" spans="1:27" x14ac:dyDescent="0.2">
      <c r="A109" s="17"/>
      <c r="B109" s="15"/>
      <c r="D109" s="15"/>
      <c r="E109" s="51"/>
      <c r="F109" s="51"/>
      <c r="G109" s="63"/>
      <c r="H109" s="7"/>
      <c r="I109" s="61" t="e">
        <f>INDEX('swingweight table'!$B$2:$B$2601,MATCH(MROUND(K109,0.175)+0.0001,'swingweight table'!$A$2:$A$2601,1))</f>
        <v>#N/A</v>
      </c>
      <c r="J109" s="60" t="e">
        <f>INDEX('swingweight table'!$B$2:$B$2601,MATCH(MROUND(O109,0.175)+0.0001,'swingweight table'!$A$2:$A$2601,1))</f>
        <v>#N/A</v>
      </c>
      <c r="K109" s="60">
        <f t="shared" si="15"/>
        <v>0</v>
      </c>
      <c r="L109" s="60">
        <f t="shared" si="16"/>
        <v>0</v>
      </c>
      <c r="M109" s="55" t="e">
        <f>INDEX('swingweight table'!$E$2:$E$2601,MATCH(IF(K109&lt;((MROUND(K109,0.175)+0.1)+(MROUND(K109,0.175)-0.075))/2,MROUND(K109,0.175)-0.0749,MROUND(K109,0.175)+0.1001),'swingweight table'!$D$2:$D$2601,1))</f>
        <v>#N/A</v>
      </c>
      <c r="N109" s="55">
        <f t="shared" si="9"/>
        <v>0</v>
      </c>
      <c r="O109" s="22">
        <f t="shared" si="17"/>
        <v>0</v>
      </c>
      <c r="P109" s="22">
        <f t="shared" si="10"/>
        <v>0</v>
      </c>
      <c r="Q109" s="22">
        <f t="shared" si="11"/>
        <v>0</v>
      </c>
      <c r="R109" s="22">
        <f t="shared" si="12"/>
        <v>0</v>
      </c>
      <c r="S109" s="24">
        <f t="shared" si="13"/>
        <v>0</v>
      </c>
      <c r="T109" s="24">
        <f t="shared" si="14"/>
        <v>0</v>
      </c>
      <c r="U109" s="5"/>
      <c r="V109" s="5"/>
      <c r="W109" s="5"/>
      <c r="X109" s="5"/>
      <c r="Y109" s="5"/>
      <c r="Z109" s="5"/>
      <c r="AA109" s="5"/>
    </row>
    <row r="110" spans="1:27" x14ac:dyDescent="0.2">
      <c r="A110" s="17"/>
      <c r="B110" s="15"/>
      <c r="D110" s="15"/>
      <c r="E110" s="51"/>
      <c r="F110" s="51"/>
      <c r="G110" s="63"/>
      <c r="H110" s="7"/>
      <c r="I110" s="61" t="e">
        <f>INDEX('swingweight table'!$B$2:$B$2601,MATCH(MROUND(K110,0.175)+0.0001,'swingweight table'!$A$2:$A$2601,1))</f>
        <v>#N/A</v>
      </c>
      <c r="J110" s="60" t="e">
        <f>INDEX('swingweight table'!$B$2:$B$2601,MATCH(MROUND(O110,0.175)+0.0001,'swingweight table'!$A$2:$A$2601,1))</f>
        <v>#N/A</v>
      </c>
      <c r="K110" s="60">
        <f t="shared" si="15"/>
        <v>0</v>
      </c>
      <c r="L110" s="60">
        <f t="shared" si="16"/>
        <v>0</v>
      </c>
      <c r="M110" s="55" t="e">
        <f>INDEX('swingweight table'!$E$2:$E$2601,MATCH(IF(K110&lt;((MROUND(K110,0.175)+0.1)+(MROUND(K110,0.175)-0.075))/2,MROUND(K110,0.175)-0.0749,MROUND(K110,0.175)+0.1001),'swingweight table'!$D$2:$D$2601,1))</f>
        <v>#N/A</v>
      </c>
      <c r="N110" s="55">
        <f t="shared" si="9"/>
        <v>0</v>
      </c>
      <c r="O110" s="22">
        <f t="shared" si="17"/>
        <v>0</v>
      </c>
      <c r="P110" s="22">
        <f t="shared" si="10"/>
        <v>0</v>
      </c>
      <c r="Q110" s="22">
        <f t="shared" si="11"/>
        <v>0</v>
      </c>
      <c r="R110" s="22">
        <f t="shared" si="12"/>
        <v>0</v>
      </c>
      <c r="S110" s="24">
        <f t="shared" si="13"/>
        <v>0</v>
      </c>
      <c r="T110" s="24">
        <f t="shared" si="14"/>
        <v>0</v>
      </c>
      <c r="U110" s="5"/>
      <c r="V110" s="5"/>
      <c r="W110" s="5"/>
      <c r="X110" s="5"/>
      <c r="Y110" s="5"/>
      <c r="Z110" s="5"/>
      <c r="AA110" s="5"/>
    </row>
    <row r="111" spans="1:27" x14ac:dyDescent="0.2">
      <c r="A111" s="17"/>
      <c r="B111" s="15"/>
      <c r="D111" s="15"/>
      <c r="E111" s="51"/>
      <c r="F111" s="51"/>
      <c r="G111" s="63"/>
      <c r="H111" s="7"/>
      <c r="I111" s="61" t="e">
        <f>INDEX('swingweight table'!$B$2:$B$2601,MATCH(MROUND(K111,0.175)+0.0001,'swingweight table'!$A$2:$A$2601,1))</f>
        <v>#N/A</v>
      </c>
      <c r="J111" s="60" t="e">
        <f>INDEX('swingweight table'!$B$2:$B$2601,MATCH(MROUND(O111,0.175)+0.0001,'swingweight table'!$A$2:$A$2601,1))</f>
        <v>#N/A</v>
      </c>
      <c r="K111" s="60">
        <f t="shared" si="15"/>
        <v>0</v>
      </c>
      <c r="L111" s="60">
        <f t="shared" si="16"/>
        <v>0</v>
      </c>
      <c r="M111" s="55" t="e">
        <f>INDEX('swingweight table'!$E$2:$E$2601,MATCH(IF(K111&lt;((MROUND(K111,0.175)+0.1)+(MROUND(K111,0.175)-0.075))/2,MROUND(K111,0.175)-0.0749,MROUND(K111,0.175)+0.1001),'swingweight table'!$D$2:$D$2601,1))</f>
        <v>#N/A</v>
      </c>
      <c r="N111" s="55">
        <f t="shared" si="9"/>
        <v>0</v>
      </c>
      <c r="O111" s="22">
        <f t="shared" si="17"/>
        <v>0</v>
      </c>
      <c r="P111" s="22">
        <f t="shared" si="10"/>
        <v>0</v>
      </c>
      <c r="Q111" s="22">
        <f t="shared" si="11"/>
        <v>0</v>
      </c>
      <c r="R111" s="22">
        <f t="shared" si="12"/>
        <v>0</v>
      </c>
      <c r="S111" s="24">
        <f t="shared" si="13"/>
        <v>0</v>
      </c>
      <c r="T111" s="24">
        <f t="shared" si="14"/>
        <v>0</v>
      </c>
      <c r="U111" s="5"/>
      <c r="V111" s="5"/>
      <c r="W111" s="5"/>
      <c r="X111" s="5"/>
      <c r="Y111" s="5"/>
      <c r="Z111" s="5"/>
      <c r="AA111" s="5"/>
    </row>
    <row r="112" spans="1:27" x14ac:dyDescent="0.2">
      <c r="A112" s="17"/>
      <c r="B112" s="15"/>
      <c r="D112" s="15"/>
      <c r="E112" s="51"/>
      <c r="F112" s="51"/>
      <c r="G112" s="63"/>
      <c r="H112" s="7"/>
      <c r="I112" s="61" t="e">
        <f>INDEX('swingweight table'!$B$2:$B$2601,MATCH(MROUND(K112,0.175)+0.0001,'swingweight table'!$A$2:$A$2601,1))</f>
        <v>#N/A</v>
      </c>
      <c r="J112" s="60" t="e">
        <f>INDEX('swingweight table'!$B$2:$B$2601,MATCH(MROUND(O112,0.175)+0.0001,'swingweight table'!$A$2:$A$2601,1))</f>
        <v>#N/A</v>
      </c>
      <c r="K112" s="60">
        <f t="shared" si="15"/>
        <v>0</v>
      </c>
      <c r="L112" s="60">
        <f t="shared" si="16"/>
        <v>0</v>
      </c>
      <c r="M112" s="55" t="e">
        <f>INDEX('swingweight table'!$E$2:$E$2601,MATCH(IF(K112&lt;((MROUND(K112,0.175)+0.1)+(MROUND(K112,0.175)-0.075))/2,MROUND(K112,0.175)-0.0749,MROUND(K112,0.175)+0.1001),'swingweight table'!$D$2:$D$2601,1))</f>
        <v>#N/A</v>
      </c>
      <c r="N112" s="55">
        <f t="shared" si="9"/>
        <v>0</v>
      </c>
      <c r="O112" s="22">
        <f t="shared" si="17"/>
        <v>0</v>
      </c>
      <c r="P112" s="22">
        <f t="shared" si="10"/>
        <v>0</v>
      </c>
      <c r="Q112" s="22">
        <f t="shared" si="11"/>
        <v>0</v>
      </c>
      <c r="R112" s="22">
        <f t="shared" si="12"/>
        <v>0</v>
      </c>
      <c r="S112" s="24">
        <f t="shared" si="13"/>
        <v>0</v>
      </c>
      <c r="T112" s="24">
        <f t="shared" si="14"/>
        <v>0</v>
      </c>
      <c r="U112" s="5"/>
      <c r="V112" s="5"/>
      <c r="W112" s="5"/>
      <c r="X112" s="5"/>
      <c r="Y112" s="5"/>
      <c r="Z112" s="5"/>
      <c r="AA112" s="5"/>
    </row>
    <row r="113" spans="1:27" x14ac:dyDescent="0.2">
      <c r="A113" s="17"/>
      <c r="B113" s="15"/>
      <c r="D113" s="15"/>
      <c r="E113" s="51"/>
      <c r="F113" s="51"/>
      <c r="G113" s="63"/>
      <c r="H113" s="7"/>
      <c r="I113" s="61" t="e">
        <f>INDEX('swingweight table'!$B$2:$B$2601,MATCH(MROUND(K113,0.175)+0.0001,'swingweight table'!$A$2:$A$2601,1))</f>
        <v>#N/A</v>
      </c>
      <c r="J113" s="60" t="e">
        <f>INDEX('swingweight table'!$B$2:$B$2601,MATCH(MROUND(O113,0.175)+0.0001,'swingweight table'!$A$2:$A$2601,1))</f>
        <v>#N/A</v>
      </c>
      <c r="K113" s="60">
        <f t="shared" si="15"/>
        <v>0</v>
      </c>
      <c r="L113" s="60">
        <f t="shared" si="16"/>
        <v>0</v>
      </c>
      <c r="M113" s="55" t="e">
        <f>INDEX('swingweight table'!$E$2:$E$2601,MATCH(IF(K113&lt;((MROUND(K113,0.175)+0.1)+(MROUND(K113,0.175)-0.075))/2,MROUND(K113,0.175)-0.0749,MROUND(K113,0.175)+0.1001),'swingweight table'!$D$2:$D$2601,1))</f>
        <v>#N/A</v>
      </c>
      <c r="N113" s="55">
        <f t="shared" si="9"/>
        <v>0</v>
      </c>
      <c r="O113" s="22">
        <f t="shared" si="17"/>
        <v>0</v>
      </c>
      <c r="P113" s="22">
        <f t="shared" si="10"/>
        <v>0</v>
      </c>
      <c r="Q113" s="22">
        <f t="shared" si="11"/>
        <v>0</v>
      </c>
      <c r="R113" s="22">
        <f t="shared" si="12"/>
        <v>0</v>
      </c>
      <c r="S113" s="24">
        <f t="shared" si="13"/>
        <v>0</v>
      </c>
      <c r="T113" s="24">
        <f t="shared" si="14"/>
        <v>0</v>
      </c>
      <c r="U113" s="5"/>
      <c r="V113" s="5"/>
      <c r="W113" s="5"/>
      <c r="X113" s="5"/>
      <c r="Y113" s="5"/>
      <c r="Z113" s="5"/>
      <c r="AA113" s="5"/>
    </row>
    <row r="114" spans="1:27" x14ac:dyDescent="0.2">
      <c r="A114" s="17"/>
      <c r="B114" s="15"/>
      <c r="D114" s="15"/>
      <c r="E114" s="51"/>
      <c r="F114" s="51"/>
      <c r="G114" s="63"/>
      <c r="H114" s="7"/>
      <c r="I114" s="61" t="e">
        <f>INDEX('swingweight table'!$B$2:$B$2601,MATCH(MROUND(K114,0.175)+0.0001,'swingweight table'!$A$2:$A$2601,1))</f>
        <v>#N/A</v>
      </c>
      <c r="J114" s="60" t="e">
        <f>INDEX('swingweight table'!$B$2:$B$2601,MATCH(MROUND(O114,0.175)+0.0001,'swingweight table'!$A$2:$A$2601,1))</f>
        <v>#N/A</v>
      </c>
      <c r="K114" s="60">
        <f t="shared" si="15"/>
        <v>0</v>
      </c>
      <c r="L114" s="60">
        <f t="shared" si="16"/>
        <v>0</v>
      </c>
      <c r="M114" s="55" t="e">
        <f>INDEX('swingweight table'!$E$2:$E$2601,MATCH(IF(K114&lt;((MROUND(K114,0.175)+0.1)+(MROUND(K114,0.175)-0.075))/2,MROUND(K114,0.175)-0.0749,MROUND(K114,0.175)+0.1001),'swingweight table'!$D$2:$D$2601,1))</f>
        <v>#N/A</v>
      </c>
      <c r="N114" s="55">
        <f t="shared" si="9"/>
        <v>0</v>
      </c>
      <c r="O114" s="22">
        <f t="shared" si="17"/>
        <v>0</v>
      </c>
      <c r="P114" s="22">
        <f t="shared" si="10"/>
        <v>0</v>
      </c>
      <c r="Q114" s="22">
        <f t="shared" si="11"/>
        <v>0</v>
      </c>
      <c r="R114" s="22">
        <f t="shared" si="12"/>
        <v>0</v>
      </c>
      <c r="S114" s="24">
        <f t="shared" si="13"/>
        <v>0</v>
      </c>
      <c r="T114" s="24">
        <f t="shared" si="14"/>
        <v>0</v>
      </c>
      <c r="U114" s="5"/>
      <c r="V114" s="5"/>
      <c r="W114" s="5"/>
      <c r="X114" s="5"/>
      <c r="Y114" s="5"/>
      <c r="Z114" s="5"/>
      <c r="AA114" s="5"/>
    </row>
    <row r="115" spans="1:27" x14ac:dyDescent="0.2">
      <c r="A115" s="17"/>
      <c r="B115" s="15"/>
      <c r="D115" s="15"/>
      <c r="E115" s="51"/>
      <c r="F115" s="51"/>
      <c r="G115" s="63"/>
      <c r="H115" s="7"/>
      <c r="I115" s="61" t="e">
        <f>INDEX('swingweight table'!$B$2:$B$2601,MATCH(MROUND(K115,0.175)+0.0001,'swingweight table'!$A$2:$A$2601,1))</f>
        <v>#N/A</v>
      </c>
      <c r="J115" s="60" t="e">
        <f>INDEX('swingweight table'!$B$2:$B$2601,MATCH(MROUND(O115,0.175)+0.0001,'swingweight table'!$A$2:$A$2601,1))</f>
        <v>#N/A</v>
      </c>
      <c r="K115" s="60">
        <f t="shared" si="15"/>
        <v>0</v>
      </c>
      <c r="L115" s="60">
        <f t="shared" si="16"/>
        <v>0</v>
      </c>
      <c r="M115" s="55" t="e">
        <f>INDEX('swingweight table'!$E$2:$E$2601,MATCH(IF(K115&lt;((MROUND(K115,0.175)+0.1)+(MROUND(K115,0.175)-0.075))/2,MROUND(K115,0.175)-0.0749,MROUND(K115,0.175)+0.1001),'swingweight table'!$D$2:$D$2601,1))</f>
        <v>#N/A</v>
      </c>
      <c r="N115" s="55">
        <f t="shared" si="9"/>
        <v>0</v>
      </c>
      <c r="O115" s="22">
        <f t="shared" si="17"/>
        <v>0</v>
      </c>
      <c r="P115" s="22">
        <f t="shared" si="10"/>
        <v>0</v>
      </c>
      <c r="Q115" s="22">
        <f t="shared" si="11"/>
        <v>0</v>
      </c>
      <c r="R115" s="22">
        <f t="shared" si="12"/>
        <v>0</v>
      </c>
      <c r="S115" s="24">
        <f t="shared" si="13"/>
        <v>0</v>
      </c>
      <c r="T115" s="24">
        <f t="shared" si="14"/>
        <v>0</v>
      </c>
      <c r="U115" s="5"/>
      <c r="V115" s="5"/>
      <c r="W115" s="5"/>
      <c r="X115" s="5"/>
      <c r="Y115" s="5"/>
      <c r="Z115" s="5"/>
      <c r="AA115" s="5"/>
    </row>
    <row r="116" spans="1:27" x14ac:dyDescent="0.2">
      <c r="A116" s="17"/>
      <c r="B116" s="15"/>
      <c r="D116" s="15"/>
      <c r="E116" s="51"/>
      <c r="F116" s="51"/>
      <c r="G116" s="63"/>
      <c r="H116" s="7"/>
      <c r="I116" s="61" t="e">
        <f>INDEX('swingweight table'!$B$2:$B$2601,MATCH(MROUND(K116,0.175)+0.0001,'swingweight table'!$A$2:$A$2601,1))</f>
        <v>#N/A</v>
      </c>
      <c r="J116" s="60" t="e">
        <f>INDEX('swingweight table'!$B$2:$B$2601,MATCH(MROUND(O116,0.175)+0.0001,'swingweight table'!$A$2:$A$2601,1))</f>
        <v>#N/A</v>
      </c>
      <c r="K116" s="60">
        <f t="shared" si="15"/>
        <v>0</v>
      </c>
      <c r="L116" s="60">
        <f t="shared" si="16"/>
        <v>0</v>
      </c>
      <c r="M116" s="55" t="e">
        <f>INDEX('swingweight table'!$E$2:$E$2601,MATCH(IF(K116&lt;((MROUND(K116,0.175)+0.1)+(MROUND(K116,0.175)-0.075))/2,MROUND(K116,0.175)-0.0749,MROUND(K116,0.175)+0.1001),'swingweight table'!$D$2:$D$2601,1))</f>
        <v>#N/A</v>
      </c>
      <c r="N116" s="55">
        <f t="shared" si="9"/>
        <v>0</v>
      </c>
      <c r="O116" s="22">
        <f t="shared" si="17"/>
        <v>0</v>
      </c>
      <c r="P116" s="22">
        <f t="shared" si="10"/>
        <v>0</v>
      </c>
      <c r="Q116" s="22">
        <f t="shared" si="11"/>
        <v>0</v>
      </c>
      <c r="R116" s="22">
        <f t="shared" si="12"/>
        <v>0</v>
      </c>
      <c r="S116" s="24">
        <f t="shared" si="13"/>
        <v>0</v>
      </c>
      <c r="T116" s="24">
        <f t="shared" si="14"/>
        <v>0</v>
      </c>
      <c r="U116" s="5"/>
      <c r="V116" s="5"/>
      <c r="W116" s="5"/>
      <c r="X116" s="5"/>
      <c r="Y116" s="5"/>
      <c r="Z116" s="5"/>
      <c r="AA116" s="5"/>
    </row>
    <row r="117" spans="1:27" x14ac:dyDescent="0.2">
      <c r="A117" s="17"/>
      <c r="B117" s="15"/>
      <c r="D117" s="15"/>
      <c r="E117" s="51"/>
      <c r="F117" s="51"/>
      <c r="G117" s="63"/>
      <c r="H117" s="7"/>
      <c r="I117" s="61" t="e">
        <f>INDEX('swingweight table'!$B$2:$B$2601,MATCH(MROUND(K117,0.175)+0.0001,'swingweight table'!$A$2:$A$2601,1))</f>
        <v>#N/A</v>
      </c>
      <c r="J117" s="60" t="e">
        <f>INDEX('swingweight table'!$B$2:$B$2601,MATCH(MROUND(O117,0.175)+0.0001,'swingweight table'!$A$2:$A$2601,1))</f>
        <v>#N/A</v>
      </c>
      <c r="K117" s="60">
        <f t="shared" si="15"/>
        <v>0</v>
      </c>
      <c r="L117" s="60">
        <f t="shared" si="16"/>
        <v>0</v>
      </c>
      <c r="M117" s="55" t="e">
        <f>INDEX('swingweight table'!$E$2:$E$2601,MATCH(IF(K117&lt;((MROUND(K117,0.175)+0.1)+(MROUND(K117,0.175)-0.075))/2,MROUND(K117,0.175)-0.0749,MROUND(K117,0.175)+0.1001),'swingweight table'!$D$2:$D$2601,1))</f>
        <v>#N/A</v>
      </c>
      <c r="N117" s="55">
        <f t="shared" si="9"/>
        <v>0</v>
      </c>
      <c r="O117" s="22">
        <f t="shared" si="17"/>
        <v>0</v>
      </c>
      <c r="P117" s="22">
        <f t="shared" si="10"/>
        <v>0</v>
      </c>
      <c r="Q117" s="22">
        <f t="shared" si="11"/>
        <v>0</v>
      </c>
      <c r="R117" s="22">
        <f t="shared" si="12"/>
        <v>0</v>
      </c>
      <c r="S117" s="24">
        <f t="shared" si="13"/>
        <v>0</v>
      </c>
      <c r="T117" s="24">
        <f t="shared" si="14"/>
        <v>0</v>
      </c>
      <c r="U117" s="5"/>
      <c r="V117" s="5"/>
      <c r="W117" s="5"/>
      <c r="X117" s="5"/>
      <c r="Y117" s="5"/>
      <c r="Z117" s="5"/>
      <c r="AA117" s="5"/>
    </row>
    <row r="118" spans="1:27" x14ac:dyDescent="0.2">
      <c r="A118" s="17"/>
      <c r="B118" s="15"/>
      <c r="D118" s="15"/>
      <c r="E118" s="51"/>
      <c r="F118" s="51"/>
      <c r="G118" s="63"/>
      <c r="H118" s="7"/>
      <c r="I118" s="61" t="e">
        <f>INDEX('swingweight table'!$B$2:$B$2601,MATCH(MROUND(K118,0.175)+0.0001,'swingweight table'!$A$2:$A$2601,1))</f>
        <v>#N/A</v>
      </c>
      <c r="J118" s="60" t="e">
        <f>INDEX('swingweight table'!$B$2:$B$2601,MATCH(MROUND(O118,0.175)+0.0001,'swingweight table'!$A$2:$A$2601,1))</f>
        <v>#N/A</v>
      </c>
      <c r="K118" s="60">
        <f t="shared" si="15"/>
        <v>0</v>
      </c>
      <c r="L118" s="60">
        <f t="shared" si="16"/>
        <v>0</v>
      </c>
      <c r="M118" s="55" t="e">
        <f>INDEX('swingweight table'!$E$2:$E$2601,MATCH(IF(K118&lt;((MROUND(K118,0.175)+0.1)+(MROUND(K118,0.175)-0.075))/2,MROUND(K118,0.175)-0.0749,MROUND(K118,0.175)+0.1001),'swingweight table'!$D$2:$D$2601,1))</f>
        <v>#N/A</v>
      </c>
      <c r="N118" s="55">
        <f t="shared" si="9"/>
        <v>0</v>
      </c>
      <c r="O118" s="22">
        <f t="shared" si="17"/>
        <v>0</v>
      </c>
      <c r="P118" s="22">
        <f t="shared" si="10"/>
        <v>0</v>
      </c>
      <c r="Q118" s="22">
        <f t="shared" si="11"/>
        <v>0</v>
      </c>
      <c r="R118" s="22">
        <f t="shared" si="12"/>
        <v>0</v>
      </c>
      <c r="S118" s="24">
        <f t="shared" si="13"/>
        <v>0</v>
      </c>
      <c r="T118" s="24">
        <f t="shared" si="14"/>
        <v>0</v>
      </c>
      <c r="U118" s="5"/>
      <c r="V118" s="5"/>
      <c r="W118" s="5"/>
      <c r="X118" s="5"/>
      <c r="Y118" s="5"/>
      <c r="Z118" s="5"/>
      <c r="AA118" s="5"/>
    </row>
    <row r="119" spans="1:27" x14ac:dyDescent="0.2">
      <c r="A119" s="17"/>
      <c r="B119" s="15"/>
      <c r="D119" s="15"/>
      <c r="E119" s="51"/>
      <c r="F119" s="51"/>
      <c r="G119" s="63"/>
      <c r="H119" s="7"/>
      <c r="I119" s="61" t="e">
        <f>INDEX('swingweight table'!$B$2:$B$2601,MATCH(MROUND(K119,0.175)+0.0001,'swingweight table'!$A$2:$A$2601,1))</f>
        <v>#N/A</v>
      </c>
      <c r="J119" s="60" t="e">
        <f>INDEX('swingweight table'!$B$2:$B$2601,MATCH(MROUND(O119,0.175)+0.0001,'swingweight table'!$A$2:$A$2601,1))</f>
        <v>#N/A</v>
      </c>
      <c r="K119" s="60">
        <f t="shared" si="15"/>
        <v>0</v>
      </c>
      <c r="L119" s="60">
        <f t="shared" si="16"/>
        <v>0</v>
      </c>
      <c r="M119" s="55" t="e">
        <f>INDEX('swingweight table'!$E$2:$E$2601,MATCH(IF(K119&lt;((MROUND(K119,0.175)+0.1)+(MROUND(K119,0.175)-0.075))/2,MROUND(K119,0.175)-0.0749,MROUND(K119,0.175)+0.1001),'swingweight table'!$D$2:$D$2601,1))</f>
        <v>#N/A</v>
      </c>
      <c r="N119" s="55">
        <f t="shared" si="9"/>
        <v>0</v>
      </c>
      <c r="O119" s="22">
        <f t="shared" si="17"/>
        <v>0</v>
      </c>
      <c r="P119" s="22">
        <f t="shared" si="10"/>
        <v>0</v>
      </c>
      <c r="Q119" s="22">
        <f t="shared" si="11"/>
        <v>0</v>
      </c>
      <c r="R119" s="22">
        <f t="shared" si="12"/>
        <v>0</v>
      </c>
      <c r="S119" s="24">
        <f t="shared" si="13"/>
        <v>0</v>
      </c>
      <c r="T119" s="24">
        <f t="shared" si="14"/>
        <v>0</v>
      </c>
      <c r="U119" s="5"/>
      <c r="V119" s="5"/>
      <c r="W119" s="5"/>
      <c r="X119" s="5"/>
      <c r="Y119" s="5"/>
      <c r="Z119" s="5"/>
      <c r="AA119" s="5"/>
    </row>
    <row r="120" spans="1:27" x14ac:dyDescent="0.2">
      <c r="A120" s="17"/>
      <c r="B120" s="15"/>
      <c r="D120" s="15"/>
      <c r="E120" s="51"/>
      <c r="F120" s="51"/>
      <c r="G120" s="63"/>
      <c r="H120" s="7"/>
      <c r="I120" s="61" t="e">
        <f>INDEX('swingweight table'!$B$2:$B$2601,MATCH(MROUND(K120,0.175)+0.0001,'swingweight table'!$A$2:$A$2601,1))</f>
        <v>#N/A</v>
      </c>
      <c r="J120" s="60" t="e">
        <f>INDEX('swingweight table'!$B$2:$B$2601,MATCH(MROUND(O120,0.175)+0.0001,'swingweight table'!$A$2:$A$2601,1))</f>
        <v>#N/A</v>
      </c>
      <c r="K120" s="60">
        <f t="shared" si="15"/>
        <v>0</v>
      </c>
      <c r="L120" s="60">
        <f t="shared" si="16"/>
        <v>0</v>
      </c>
      <c r="M120" s="55" t="e">
        <f>INDEX('swingweight table'!$E$2:$E$2601,MATCH(IF(K120&lt;((MROUND(K120,0.175)+0.1)+(MROUND(K120,0.175)-0.075))/2,MROUND(K120,0.175)-0.0749,MROUND(K120,0.175)+0.1001),'swingweight table'!$D$2:$D$2601,1))</f>
        <v>#N/A</v>
      </c>
      <c r="N120" s="55">
        <f t="shared" si="9"/>
        <v>0</v>
      </c>
      <c r="O120" s="22">
        <f t="shared" si="17"/>
        <v>0</v>
      </c>
      <c r="P120" s="22">
        <f t="shared" si="10"/>
        <v>0</v>
      </c>
      <c r="Q120" s="22">
        <f t="shared" si="11"/>
        <v>0</v>
      </c>
      <c r="R120" s="22">
        <f t="shared" si="12"/>
        <v>0</v>
      </c>
      <c r="S120" s="24">
        <f t="shared" si="13"/>
        <v>0</v>
      </c>
      <c r="T120" s="24">
        <f t="shared" si="14"/>
        <v>0</v>
      </c>
      <c r="U120" s="5"/>
      <c r="V120" s="5"/>
      <c r="W120" s="5"/>
      <c r="X120" s="5"/>
      <c r="Y120" s="5"/>
      <c r="Z120" s="5"/>
      <c r="AA120" s="5"/>
    </row>
    <row r="121" spans="1:27" x14ac:dyDescent="0.2">
      <c r="A121" s="17"/>
      <c r="B121" s="15"/>
      <c r="D121" s="15"/>
      <c r="E121" s="51"/>
      <c r="F121" s="51"/>
      <c r="G121" s="63"/>
      <c r="H121" s="7"/>
      <c r="I121" s="61" t="e">
        <f>INDEX('swingweight table'!$B$2:$B$2601,MATCH(MROUND(K121,0.175)+0.0001,'swingweight table'!$A$2:$A$2601,1))</f>
        <v>#N/A</v>
      </c>
      <c r="J121" s="60" t="e">
        <f>INDEX('swingweight table'!$B$2:$B$2601,MATCH(MROUND(O121,0.175)+0.0001,'swingweight table'!$A$2:$A$2601,1))</f>
        <v>#N/A</v>
      </c>
      <c r="K121" s="60">
        <f t="shared" si="15"/>
        <v>0</v>
      </c>
      <c r="L121" s="60">
        <f t="shared" si="16"/>
        <v>0</v>
      </c>
      <c r="M121" s="55" t="e">
        <f>INDEX('swingweight table'!$E$2:$E$2601,MATCH(IF(K121&lt;((MROUND(K121,0.175)+0.1)+(MROUND(K121,0.175)-0.075))/2,MROUND(K121,0.175)-0.0749,MROUND(K121,0.175)+0.1001),'swingweight table'!$D$2:$D$2601,1))</f>
        <v>#N/A</v>
      </c>
      <c r="N121" s="55">
        <f t="shared" si="9"/>
        <v>0</v>
      </c>
      <c r="O121" s="22">
        <f t="shared" si="17"/>
        <v>0</v>
      </c>
      <c r="P121" s="22">
        <f t="shared" si="10"/>
        <v>0</v>
      </c>
      <c r="Q121" s="22">
        <f t="shared" si="11"/>
        <v>0</v>
      </c>
      <c r="R121" s="22">
        <f t="shared" si="12"/>
        <v>0</v>
      </c>
      <c r="S121" s="24">
        <f t="shared" si="13"/>
        <v>0</v>
      </c>
      <c r="T121" s="24">
        <f t="shared" si="14"/>
        <v>0</v>
      </c>
      <c r="U121" s="5"/>
      <c r="V121" s="5"/>
      <c r="W121" s="5"/>
      <c r="X121" s="5"/>
      <c r="Y121" s="5"/>
      <c r="Z121" s="5"/>
      <c r="AA121" s="5"/>
    </row>
    <row r="122" spans="1:27" x14ac:dyDescent="0.2">
      <c r="A122" s="17"/>
      <c r="B122" s="15"/>
      <c r="D122" s="15"/>
      <c r="E122" s="51"/>
      <c r="F122" s="51"/>
      <c r="G122" s="63"/>
      <c r="H122" s="7"/>
      <c r="I122" s="61" t="e">
        <f>INDEX('swingweight table'!$B$2:$B$2601,MATCH(MROUND(K122,0.175)+0.0001,'swingweight table'!$A$2:$A$2601,1))</f>
        <v>#N/A</v>
      </c>
      <c r="J122" s="60" t="e">
        <f>INDEX('swingweight table'!$B$2:$B$2601,MATCH(MROUND(O122,0.175)+0.0001,'swingweight table'!$A$2:$A$2601,1))</f>
        <v>#N/A</v>
      </c>
      <c r="K122" s="60">
        <f t="shared" si="15"/>
        <v>0</v>
      </c>
      <c r="L122" s="60">
        <f t="shared" si="16"/>
        <v>0</v>
      </c>
      <c r="M122" s="55" t="e">
        <f>INDEX('swingweight table'!$E$2:$E$2601,MATCH(IF(K122&lt;((MROUND(K122,0.175)+0.1)+(MROUND(K122,0.175)-0.075))/2,MROUND(K122,0.175)-0.0749,MROUND(K122,0.175)+0.1001),'swingweight table'!$D$2:$D$2601,1))</f>
        <v>#N/A</v>
      </c>
      <c r="N122" s="55">
        <f t="shared" si="9"/>
        <v>0</v>
      </c>
      <c r="O122" s="22">
        <f t="shared" si="17"/>
        <v>0</v>
      </c>
      <c r="P122" s="22">
        <f t="shared" si="10"/>
        <v>0</v>
      </c>
      <c r="Q122" s="22">
        <f t="shared" si="11"/>
        <v>0</v>
      </c>
      <c r="R122" s="22">
        <f t="shared" si="12"/>
        <v>0</v>
      </c>
      <c r="S122" s="24">
        <f t="shared" si="13"/>
        <v>0</v>
      </c>
      <c r="T122" s="24">
        <f t="shared" si="14"/>
        <v>0</v>
      </c>
      <c r="U122" s="5"/>
      <c r="V122" s="5"/>
      <c r="W122" s="5"/>
      <c r="X122" s="5"/>
      <c r="Y122" s="5"/>
      <c r="Z122" s="5"/>
      <c r="AA122" s="5"/>
    </row>
    <row r="123" spans="1:27" x14ac:dyDescent="0.2">
      <c r="A123" s="17"/>
      <c r="B123" s="15"/>
      <c r="D123" s="15"/>
      <c r="E123" s="51"/>
      <c r="F123" s="51"/>
      <c r="G123" s="63"/>
      <c r="H123" s="7"/>
      <c r="I123" s="61" t="e">
        <f>INDEX('swingweight table'!$B$2:$B$2601,MATCH(MROUND(K123,0.175)+0.0001,'swingweight table'!$A$2:$A$2601,1))</f>
        <v>#N/A</v>
      </c>
      <c r="J123" s="60" t="e">
        <f>INDEX('swingweight table'!$B$2:$B$2601,MATCH(MROUND(O123,0.175)+0.0001,'swingweight table'!$A$2:$A$2601,1))</f>
        <v>#N/A</v>
      </c>
      <c r="K123" s="60">
        <f t="shared" si="15"/>
        <v>0</v>
      </c>
      <c r="L123" s="60">
        <f t="shared" si="16"/>
        <v>0</v>
      </c>
      <c r="M123" s="55" t="e">
        <f>INDEX('swingweight table'!$E$2:$E$2601,MATCH(IF(K123&lt;((MROUND(K123,0.175)+0.1)+(MROUND(K123,0.175)-0.075))/2,MROUND(K123,0.175)-0.0749,MROUND(K123,0.175)+0.1001),'swingweight table'!$D$2:$D$2601,1))</f>
        <v>#N/A</v>
      </c>
      <c r="N123" s="55">
        <f t="shared" si="9"/>
        <v>0</v>
      </c>
      <c r="O123" s="22">
        <f t="shared" si="17"/>
        <v>0</v>
      </c>
      <c r="P123" s="22">
        <f t="shared" si="10"/>
        <v>0</v>
      </c>
      <c r="Q123" s="22">
        <f t="shared" si="11"/>
        <v>0</v>
      </c>
      <c r="R123" s="22">
        <f t="shared" si="12"/>
        <v>0</v>
      </c>
      <c r="S123" s="24">
        <f t="shared" si="13"/>
        <v>0</v>
      </c>
      <c r="T123" s="24">
        <f t="shared" si="14"/>
        <v>0</v>
      </c>
      <c r="U123" s="5"/>
      <c r="V123" s="5"/>
      <c r="W123" s="5"/>
      <c r="X123" s="5"/>
      <c r="Y123" s="5"/>
      <c r="Z123" s="5"/>
      <c r="AA123" s="5"/>
    </row>
    <row r="124" spans="1:27" x14ac:dyDescent="0.2">
      <c r="A124" s="17"/>
      <c r="B124" s="15"/>
      <c r="D124" s="15"/>
      <c r="E124" s="51"/>
      <c r="F124" s="51"/>
      <c r="G124" s="63"/>
      <c r="H124" s="7"/>
      <c r="I124" s="61" t="e">
        <f>INDEX('swingweight table'!$B$2:$B$2601,MATCH(MROUND(K124,0.175)+0.0001,'swingweight table'!$A$2:$A$2601,1))</f>
        <v>#N/A</v>
      </c>
      <c r="J124" s="60" t="e">
        <f>INDEX('swingweight table'!$B$2:$B$2601,MATCH(MROUND(O124,0.175)+0.0001,'swingweight table'!$A$2:$A$2601,1))</f>
        <v>#N/A</v>
      </c>
      <c r="K124" s="60">
        <f t="shared" si="15"/>
        <v>0</v>
      </c>
      <c r="L124" s="60">
        <f t="shared" si="16"/>
        <v>0</v>
      </c>
      <c r="M124" s="55" t="e">
        <f>INDEX('swingweight table'!$E$2:$E$2601,MATCH(IF(K124&lt;((MROUND(K124,0.175)+0.1)+(MROUND(K124,0.175)-0.075))/2,MROUND(K124,0.175)-0.0749,MROUND(K124,0.175)+0.1001),'swingweight table'!$D$2:$D$2601,1))</f>
        <v>#N/A</v>
      </c>
      <c r="N124" s="55">
        <f t="shared" si="9"/>
        <v>0</v>
      </c>
      <c r="O124" s="22">
        <f t="shared" si="17"/>
        <v>0</v>
      </c>
      <c r="P124" s="22">
        <f t="shared" si="10"/>
        <v>0</v>
      </c>
      <c r="Q124" s="22">
        <f t="shared" si="11"/>
        <v>0</v>
      </c>
      <c r="R124" s="22">
        <f t="shared" si="12"/>
        <v>0</v>
      </c>
      <c r="S124" s="24">
        <f t="shared" si="13"/>
        <v>0</v>
      </c>
      <c r="T124" s="24">
        <f t="shared" si="14"/>
        <v>0</v>
      </c>
      <c r="U124" s="5"/>
      <c r="V124" s="5"/>
      <c r="W124" s="5"/>
      <c r="X124" s="5"/>
      <c r="Y124" s="5"/>
      <c r="Z124" s="5"/>
      <c r="AA124" s="5"/>
    </row>
    <row r="125" spans="1:27" x14ac:dyDescent="0.2">
      <c r="A125" s="17"/>
      <c r="B125" s="15"/>
      <c r="D125" s="15"/>
      <c r="E125" s="51"/>
      <c r="F125" s="51"/>
      <c r="G125" s="63"/>
      <c r="H125" s="7"/>
      <c r="I125" s="61" t="e">
        <f>INDEX('swingweight table'!$B$2:$B$2601,MATCH(MROUND(K125,0.175)+0.0001,'swingweight table'!$A$2:$A$2601,1))</f>
        <v>#N/A</v>
      </c>
      <c r="J125" s="60" t="e">
        <f>INDEX('swingweight table'!$B$2:$B$2601,MATCH(MROUND(O125,0.175)+0.0001,'swingweight table'!$A$2:$A$2601,1))</f>
        <v>#N/A</v>
      </c>
      <c r="K125" s="60">
        <f t="shared" si="15"/>
        <v>0</v>
      </c>
      <c r="L125" s="60">
        <f t="shared" si="16"/>
        <v>0</v>
      </c>
      <c r="M125" s="55" t="e">
        <f>INDEX('swingweight table'!$E$2:$E$2601,MATCH(IF(K125&lt;((MROUND(K125,0.175)+0.1)+(MROUND(K125,0.175)-0.075))/2,MROUND(K125,0.175)-0.0749,MROUND(K125,0.175)+0.1001),'swingweight table'!$D$2:$D$2601,1))</f>
        <v>#N/A</v>
      </c>
      <c r="N125" s="55">
        <f t="shared" si="9"/>
        <v>0</v>
      </c>
      <c r="O125" s="22">
        <f t="shared" si="17"/>
        <v>0</v>
      </c>
      <c r="P125" s="22">
        <f t="shared" si="10"/>
        <v>0</v>
      </c>
      <c r="Q125" s="22">
        <f t="shared" si="11"/>
        <v>0</v>
      </c>
      <c r="R125" s="22">
        <f t="shared" si="12"/>
        <v>0</v>
      </c>
      <c r="S125" s="24">
        <f t="shared" si="13"/>
        <v>0</v>
      </c>
      <c r="T125" s="24">
        <f t="shared" si="14"/>
        <v>0</v>
      </c>
      <c r="U125" s="5"/>
      <c r="V125" s="5"/>
      <c r="W125" s="5"/>
      <c r="X125" s="5"/>
      <c r="Y125" s="5"/>
      <c r="Z125" s="5"/>
      <c r="AA125" s="5"/>
    </row>
    <row r="126" spans="1:27" x14ac:dyDescent="0.2">
      <c r="A126" s="17"/>
      <c r="B126" s="15"/>
      <c r="D126" s="15"/>
      <c r="E126" s="51"/>
      <c r="F126" s="51"/>
      <c r="G126" s="63"/>
      <c r="H126" s="7"/>
      <c r="I126" s="61" t="e">
        <f>INDEX('swingweight table'!$B$2:$B$2601,MATCH(MROUND(K126,0.175)+0.0001,'swingweight table'!$A$2:$A$2601,1))</f>
        <v>#N/A</v>
      </c>
      <c r="J126" s="60" t="e">
        <f>INDEX('swingweight table'!$B$2:$B$2601,MATCH(MROUND(O126,0.175)+0.0001,'swingweight table'!$A$2:$A$2601,1))</f>
        <v>#N/A</v>
      </c>
      <c r="K126" s="60">
        <f t="shared" si="15"/>
        <v>0</v>
      </c>
      <c r="L126" s="60">
        <f t="shared" si="16"/>
        <v>0</v>
      </c>
      <c r="M126" s="55" t="e">
        <f>INDEX('swingweight table'!$E$2:$E$2601,MATCH(IF(K126&lt;((MROUND(K126,0.175)+0.1)+(MROUND(K126,0.175)-0.075))/2,MROUND(K126,0.175)-0.0749,MROUND(K126,0.175)+0.1001),'swingweight table'!$D$2:$D$2601,1))</f>
        <v>#N/A</v>
      </c>
      <c r="N126" s="55">
        <f t="shared" si="9"/>
        <v>0</v>
      </c>
      <c r="O126" s="22">
        <f t="shared" si="17"/>
        <v>0</v>
      </c>
      <c r="P126" s="22">
        <f t="shared" si="10"/>
        <v>0</v>
      </c>
      <c r="Q126" s="22">
        <f t="shared" si="11"/>
        <v>0</v>
      </c>
      <c r="R126" s="22">
        <f t="shared" si="12"/>
        <v>0</v>
      </c>
      <c r="S126" s="24">
        <f t="shared" si="13"/>
        <v>0</v>
      </c>
      <c r="T126" s="24">
        <f t="shared" si="14"/>
        <v>0</v>
      </c>
      <c r="U126" s="5"/>
      <c r="V126" s="5"/>
      <c r="W126" s="5"/>
      <c r="X126" s="5"/>
      <c r="Y126" s="5"/>
      <c r="Z126" s="5"/>
      <c r="AA126" s="5"/>
    </row>
    <row r="127" spans="1:27" x14ac:dyDescent="0.2">
      <c r="A127" s="17"/>
      <c r="B127" s="15"/>
      <c r="D127" s="15"/>
      <c r="E127" s="51"/>
      <c r="F127" s="51"/>
      <c r="G127" s="63"/>
      <c r="H127" s="7"/>
      <c r="I127" s="61" t="e">
        <f>INDEX('swingweight table'!$B$2:$B$2601,MATCH(MROUND(K127,0.175)+0.0001,'swingweight table'!$A$2:$A$2601,1))</f>
        <v>#N/A</v>
      </c>
      <c r="J127" s="60" t="e">
        <f>INDEX('swingweight table'!$B$2:$B$2601,MATCH(MROUND(O127,0.175)+0.0001,'swingweight table'!$A$2:$A$2601,1))</f>
        <v>#N/A</v>
      </c>
      <c r="K127" s="60">
        <f t="shared" si="15"/>
        <v>0</v>
      </c>
      <c r="L127" s="60">
        <f t="shared" si="16"/>
        <v>0</v>
      </c>
      <c r="M127" s="55" t="e">
        <f>INDEX('swingweight table'!$E$2:$E$2601,MATCH(IF(K127&lt;((MROUND(K127,0.175)+0.1)+(MROUND(K127,0.175)-0.075))/2,MROUND(K127,0.175)-0.0749,MROUND(K127,0.175)+0.1001),'swingweight table'!$D$2:$D$2601,1))</f>
        <v>#N/A</v>
      </c>
      <c r="N127" s="55">
        <f t="shared" si="9"/>
        <v>0</v>
      </c>
      <c r="O127" s="22">
        <f t="shared" si="17"/>
        <v>0</v>
      </c>
      <c r="P127" s="22">
        <f t="shared" si="10"/>
        <v>0</v>
      </c>
      <c r="Q127" s="22">
        <f t="shared" si="11"/>
        <v>0</v>
      </c>
      <c r="R127" s="22">
        <f t="shared" si="12"/>
        <v>0</v>
      </c>
      <c r="S127" s="24">
        <f t="shared" si="13"/>
        <v>0</v>
      </c>
      <c r="T127" s="24">
        <f t="shared" si="14"/>
        <v>0</v>
      </c>
      <c r="U127" s="5"/>
      <c r="V127" s="5"/>
      <c r="W127" s="5"/>
      <c r="X127" s="5"/>
      <c r="Y127" s="5"/>
      <c r="Z127" s="5"/>
      <c r="AA127" s="5"/>
    </row>
    <row r="128" spans="1:27" x14ac:dyDescent="0.2">
      <c r="A128" s="17"/>
      <c r="B128" s="15"/>
      <c r="D128" s="15"/>
      <c r="E128" s="51"/>
      <c r="F128" s="51"/>
      <c r="G128" s="63"/>
      <c r="H128" s="7"/>
      <c r="I128" s="61" t="e">
        <f>INDEX('swingweight table'!$B$2:$B$2601,MATCH(MROUND(K128,0.175)+0.0001,'swingweight table'!$A$2:$A$2601,1))</f>
        <v>#N/A</v>
      </c>
      <c r="J128" s="60" t="e">
        <f>INDEX('swingweight table'!$B$2:$B$2601,MATCH(MROUND(O128,0.175)+0.0001,'swingweight table'!$A$2:$A$2601,1))</f>
        <v>#N/A</v>
      </c>
      <c r="K128" s="60">
        <f t="shared" si="15"/>
        <v>0</v>
      </c>
      <c r="L128" s="60">
        <f t="shared" si="16"/>
        <v>0</v>
      </c>
      <c r="M128" s="55" t="e">
        <f>INDEX('swingweight table'!$E$2:$E$2601,MATCH(IF(K128&lt;((MROUND(K128,0.175)+0.1)+(MROUND(K128,0.175)-0.075))/2,MROUND(K128,0.175)-0.0749,MROUND(K128,0.175)+0.1001),'swingweight table'!$D$2:$D$2601,1))</f>
        <v>#N/A</v>
      </c>
      <c r="N128" s="55">
        <f t="shared" si="9"/>
        <v>0</v>
      </c>
      <c r="O128" s="22">
        <f t="shared" si="17"/>
        <v>0</v>
      </c>
      <c r="P128" s="22">
        <f t="shared" si="10"/>
        <v>0</v>
      </c>
      <c r="Q128" s="22">
        <f t="shared" si="11"/>
        <v>0</v>
      </c>
      <c r="R128" s="22">
        <f t="shared" si="12"/>
        <v>0</v>
      </c>
      <c r="S128" s="24">
        <f t="shared" si="13"/>
        <v>0</v>
      </c>
      <c r="T128" s="24">
        <f t="shared" si="14"/>
        <v>0</v>
      </c>
      <c r="U128" s="5"/>
      <c r="V128" s="5"/>
      <c r="W128" s="5"/>
      <c r="X128" s="5"/>
      <c r="Y128" s="5"/>
      <c r="Z128" s="5"/>
      <c r="AA128" s="5"/>
    </row>
    <row r="129" spans="1:27" x14ac:dyDescent="0.2">
      <c r="A129" s="17"/>
      <c r="B129" s="15"/>
      <c r="D129" s="15"/>
      <c r="E129" s="51"/>
      <c r="F129" s="51"/>
      <c r="G129" s="63"/>
      <c r="H129" s="7"/>
      <c r="I129" s="61" t="e">
        <f>INDEX('swingweight table'!$B$2:$B$2601,MATCH(MROUND(K129,0.175)+0.0001,'swingweight table'!$A$2:$A$2601,1))</f>
        <v>#N/A</v>
      </c>
      <c r="J129" s="60" t="e">
        <f>INDEX('swingweight table'!$B$2:$B$2601,MATCH(MROUND(O129,0.175)+0.0001,'swingweight table'!$A$2:$A$2601,1))</f>
        <v>#N/A</v>
      </c>
      <c r="K129" s="60">
        <f t="shared" si="15"/>
        <v>0</v>
      </c>
      <c r="L129" s="60">
        <f t="shared" si="16"/>
        <v>0</v>
      </c>
      <c r="M129" s="55" t="e">
        <f>INDEX('swingweight table'!$E$2:$E$2601,MATCH(IF(K129&lt;((MROUND(K129,0.175)+0.1)+(MROUND(K129,0.175)-0.075))/2,MROUND(K129,0.175)-0.0749,MROUND(K129,0.175)+0.1001),'swingweight table'!$D$2:$D$2601,1))</f>
        <v>#N/A</v>
      </c>
      <c r="N129" s="55">
        <f t="shared" si="9"/>
        <v>0</v>
      </c>
      <c r="O129" s="22">
        <f t="shared" si="17"/>
        <v>0</v>
      </c>
      <c r="P129" s="22">
        <f t="shared" si="10"/>
        <v>0</v>
      </c>
      <c r="Q129" s="22">
        <f t="shared" si="11"/>
        <v>0</v>
      </c>
      <c r="R129" s="22">
        <f t="shared" si="12"/>
        <v>0</v>
      </c>
      <c r="S129" s="24">
        <f t="shared" si="13"/>
        <v>0</v>
      </c>
      <c r="T129" s="24">
        <f t="shared" si="14"/>
        <v>0</v>
      </c>
      <c r="U129" s="5"/>
      <c r="V129" s="5"/>
      <c r="W129" s="5"/>
      <c r="X129" s="5"/>
      <c r="Y129" s="5"/>
      <c r="Z129" s="5"/>
      <c r="AA129" s="5"/>
    </row>
    <row r="130" spans="1:27" x14ac:dyDescent="0.2">
      <c r="A130" s="17"/>
      <c r="B130" s="15"/>
      <c r="D130" s="15"/>
      <c r="E130" s="51"/>
      <c r="F130" s="51"/>
      <c r="G130" s="63"/>
      <c r="H130" s="7"/>
      <c r="I130" s="61" t="e">
        <f>INDEX('swingweight table'!$B$2:$B$2601,MATCH(MROUND(K130,0.175)+0.0001,'swingweight table'!$A$2:$A$2601,1))</f>
        <v>#N/A</v>
      </c>
      <c r="J130" s="60" t="e">
        <f>INDEX('swingweight table'!$B$2:$B$2601,MATCH(MROUND(O130,0.175)+0.0001,'swingweight table'!$A$2:$A$2601,1))</f>
        <v>#N/A</v>
      </c>
      <c r="K130" s="60">
        <f t="shared" si="15"/>
        <v>0</v>
      </c>
      <c r="L130" s="60">
        <f t="shared" si="16"/>
        <v>0</v>
      </c>
      <c r="M130" s="55" t="e">
        <f>INDEX('swingweight table'!$E$2:$E$2601,MATCH(IF(K130&lt;((MROUND(K130,0.175)+0.1)+(MROUND(K130,0.175)-0.075))/2,MROUND(K130,0.175)-0.0749,MROUND(K130,0.175)+0.1001),'swingweight table'!$D$2:$D$2601,1))</f>
        <v>#N/A</v>
      </c>
      <c r="N130" s="55">
        <f t="shared" si="9"/>
        <v>0</v>
      </c>
      <c r="O130" s="22">
        <f t="shared" si="17"/>
        <v>0</v>
      </c>
      <c r="P130" s="22">
        <f t="shared" si="10"/>
        <v>0</v>
      </c>
      <c r="Q130" s="22">
        <f t="shared" si="11"/>
        <v>0</v>
      </c>
      <c r="R130" s="22">
        <f t="shared" si="12"/>
        <v>0</v>
      </c>
      <c r="S130" s="24">
        <f t="shared" si="13"/>
        <v>0</v>
      </c>
      <c r="T130" s="24">
        <f t="shared" si="14"/>
        <v>0</v>
      </c>
      <c r="U130" s="5"/>
      <c r="V130" s="5"/>
      <c r="W130" s="5"/>
      <c r="X130" s="5"/>
      <c r="Y130" s="5"/>
      <c r="Z130" s="5"/>
      <c r="AA130" s="5"/>
    </row>
    <row r="131" spans="1:27" x14ac:dyDescent="0.2">
      <c r="A131" s="17"/>
      <c r="B131" s="15"/>
      <c r="D131" s="15"/>
      <c r="E131" s="51"/>
      <c r="F131" s="51"/>
      <c r="G131" s="63"/>
      <c r="H131" s="7"/>
      <c r="I131" s="61" t="e">
        <f>INDEX('swingweight table'!$B$2:$B$2601,MATCH(MROUND(K131,0.175)+0.0001,'swingweight table'!$A$2:$A$2601,1))</f>
        <v>#N/A</v>
      </c>
      <c r="J131" s="60" t="e">
        <f>INDEX('swingweight table'!$B$2:$B$2601,MATCH(MROUND(O131,0.175)+0.0001,'swingweight table'!$A$2:$A$2601,1))</f>
        <v>#N/A</v>
      </c>
      <c r="K131" s="60">
        <f t="shared" si="15"/>
        <v>0</v>
      </c>
      <c r="L131" s="60">
        <f t="shared" si="16"/>
        <v>0</v>
      </c>
      <c r="M131" s="55" t="e">
        <f>INDEX('swingweight table'!$E$2:$E$2601,MATCH(IF(K131&lt;((MROUND(K131,0.175)+0.1)+(MROUND(K131,0.175)-0.075))/2,MROUND(K131,0.175)-0.0749,MROUND(K131,0.175)+0.1001),'swingweight table'!$D$2:$D$2601,1))</f>
        <v>#N/A</v>
      </c>
      <c r="N131" s="55">
        <f t="shared" ref="N131:N194" si="18">(K131-O131)/1.75*-1</f>
        <v>0</v>
      </c>
      <c r="O131" s="22">
        <f t="shared" si="17"/>
        <v>0</v>
      </c>
      <c r="P131" s="22">
        <f t="shared" ref="P131:P194" si="19">B131*0.001</f>
        <v>0</v>
      </c>
      <c r="Q131" s="22">
        <f t="shared" ref="Q131:Q194" si="20">C131*2.54</f>
        <v>0</v>
      </c>
      <c r="R131" s="22">
        <f t="shared" ref="R131:R194" si="21">D131*2.54</f>
        <v>0</v>
      </c>
      <c r="S131" s="24">
        <f t="shared" ref="S131:S194" si="22">P131*Q131^2</f>
        <v>0</v>
      </c>
      <c r="T131" s="24">
        <f t="shared" ref="T131:T194" si="23">((P131*R131^2)/12)-(P131*(R131/2-Q131)^2)+(P131*Q131^2)</f>
        <v>0</v>
      </c>
      <c r="U131" s="5"/>
      <c r="V131" s="5"/>
      <c r="W131" s="5"/>
      <c r="X131" s="5"/>
      <c r="Y131" s="5"/>
      <c r="Z131" s="5"/>
      <c r="AA131" s="5"/>
    </row>
    <row r="132" spans="1:27" x14ac:dyDescent="0.2">
      <c r="A132" s="17"/>
      <c r="B132" s="15"/>
      <c r="D132" s="15"/>
      <c r="E132" s="51"/>
      <c r="F132" s="51"/>
      <c r="G132" s="63"/>
      <c r="H132" s="7"/>
      <c r="I132" s="61" t="e">
        <f>INDEX('swingweight table'!$B$2:$B$2601,MATCH(MROUND(K132,0.175)+0.0001,'swingweight table'!$A$2:$A$2601,1))</f>
        <v>#N/A</v>
      </c>
      <c r="J132" s="60" t="e">
        <f>INDEX('swingweight table'!$B$2:$B$2601,MATCH(MROUND(O132,0.175)+0.0001,'swingweight table'!$A$2:$A$2601,1))</f>
        <v>#N/A</v>
      </c>
      <c r="K132" s="60">
        <f t="shared" ref="K132:K195" si="24">(B132*0.035274)*(C132-14)+(E132*0.035274)*(F132-14)</f>
        <v>0</v>
      </c>
      <c r="L132" s="60">
        <f t="shared" ref="L132:L195" si="25">(B132*0.035274*C132)+(E132*0.035274*F132)</f>
        <v>0</v>
      </c>
      <c r="M132" s="55" t="e">
        <f>INDEX('swingweight table'!$E$2:$E$2601,MATCH(IF(K132&lt;((MROUND(K132,0.175)+0.1)+(MROUND(K132,0.175)-0.075))/2,MROUND(K132,0.175)-0.0749,MROUND(K132,0.175)+0.1001),'swingweight table'!$D$2:$D$2601,1))</f>
        <v>#N/A</v>
      </c>
      <c r="N132" s="55">
        <f t="shared" si="18"/>
        <v>0</v>
      </c>
      <c r="O132" s="22">
        <f t="shared" ref="O132:O195" si="26">(B132*0.035274)*(C132-(14+G132))+(E132*0.035274)*(F132-(14+G132))</f>
        <v>0</v>
      </c>
      <c r="P132" s="22">
        <f t="shared" si="19"/>
        <v>0</v>
      </c>
      <c r="Q132" s="22">
        <f t="shared" si="20"/>
        <v>0</v>
      </c>
      <c r="R132" s="22">
        <f t="shared" si="21"/>
        <v>0</v>
      </c>
      <c r="S132" s="24">
        <f t="shared" si="22"/>
        <v>0</v>
      </c>
      <c r="T132" s="24">
        <f t="shared" si="23"/>
        <v>0</v>
      </c>
      <c r="U132" s="5"/>
      <c r="V132" s="5"/>
      <c r="W132" s="5"/>
      <c r="X132" s="5"/>
      <c r="Y132" s="5"/>
      <c r="Z132" s="5"/>
      <c r="AA132" s="5"/>
    </row>
    <row r="133" spans="1:27" x14ac:dyDescent="0.2">
      <c r="A133" s="17"/>
      <c r="B133" s="15"/>
      <c r="D133" s="15"/>
      <c r="E133" s="51"/>
      <c r="F133" s="51"/>
      <c r="G133" s="63"/>
      <c r="H133" s="7"/>
      <c r="I133" s="61" t="e">
        <f>INDEX('swingweight table'!$B$2:$B$2601,MATCH(MROUND(K133,0.175)+0.0001,'swingweight table'!$A$2:$A$2601,1))</f>
        <v>#N/A</v>
      </c>
      <c r="J133" s="60" t="e">
        <f>INDEX('swingweight table'!$B$2:$B$2601,MATCH(MROUND(O133,0.175)+0.0001,'swingweight table'!$A$2:$A$2601,1))</f>
        <v>#N/A</v>
      </c>
      <c r="K133" s="60">
        <f t="shared" si="24"/>
        <v>0</v>
      </c>
      <c r="L133" s="60">
        <f t="shared" si="25"/>
        <v>0</v>
      </c>
      <c r="M133" s="55" t="e">
        <f>INDEX('swingweight table'!$E$2:$E$2601,MATCH(IF(K133&lt;((MROUND(K133,0.175)+0.1)+(MROUND(K133,0.175)-0.075))/2,MROUND(K133,0.175)-0.0749,MROUND(K133,0.175)+0.1001),'swingweight table'!$D$2:$D$2601,1))</f>
        <v>#N/A</v>
      </c>
      <c r="N133" s="55">
        <f t="shared" si="18"/>
        <v>0</v>
      </c>
      <c r="O133" s="22">
        <f t="shared" si="26"/>
        <v>0</v>
      </c>
      <c r="P133" s="22">
        <f t="shared" si="19"/>
        <v>0</v>
      </c>
      <c r="Q133" s="22">
        <f t="shared" si="20"/>
        <v>0</v>
      </c>
      <c r="R133" s="22">
        <f t="shared" si="21"/>
        <v>0</v>
      </c>
      <c r="S133" s="24">
        <f t="shared" si="22"/>
        <v>0</v>
      </c>
      <c r="T133" s="24">
        <f t="shared" si="23"/>
        <v>0</v>
      </c>
      <c r="U133" s="5"/>
      <c r="V133" s="5"/>
      <c r="W133" s="5"/>
      <c r="X133" s="5"/>
      <c r="Y133" s="5"/>
      <c r="Z133" s="5"/>
      <c r="AA133" s="5"/>
    </row>
    <row r="134" spans="1:27" x14ac:dyDescent="0.2">
      <c r="A134" s="17"/>
      <c r="B134" s="15"/>
      <c r="D134" s="15"/>
      <c r="E134" s="51"/>
      <c r="F134" s="51"/>
      <c r="G134" s="63"/>
      <c r="H134" s="7"/>
      <c r="I134" s="61" t="e">
        <f>INDEX('swingweight table'!$B$2:$B$2601,MATCH(MROUND(K134,0.175)+0.0001,'swingweight table'!$A$2:$A$2601,1))</f>
        <v>#N/A</v>
      </c>
      <c r="J134" s="60" t="e">
        <f>INDEX('swingweight table'!$B$2:$B$2601,MATCH(MROUND(O134,0.175)+0.0001,'swingweight table'!$A$2:$A$2601,1))</f>
        <v>#N/A</v>
      </c>
      <c r="K134" s="60">
        <f t="shared" si="24"/>
        <v>0</v>
      </c>
      <c r="L134" s="60">
        <f t="shared" si="25"/>
        <v>0</v>
      </c>
      <c r="M134" s="55" t="e">
        <f>INDEX('swingweight table'!$E$2:$E$2601,MATCH(IF(K134&lt;((MROUND(K134,0.175)+0.1)+(MROUND(K134,0.175)-0.075))/2,MROUND(K134,0.175)-0.0749,MROUND(K134,0.175)+0.1001),'swingweight table'!$D$2:$D$2601,1))</f>
        <v>#N/A</v>
      </c>
      <c r="N134" s="55">
        <f t="shared" si="18"/>
        <v>0</v>
      </c>
      <c r="O134" s="22">
        <f t="shared" si="26"/>
        <v>0</v>
      </c>
      <c r="P134" s="22">
        <f t="shared" si="19"/>
        <v>0</v>
      </c>
      <c r="Q134" s="22">
        <f t="shared" si="20"/>
        <v>0</v>
      </c>
      <c r="R134" s="22">
        <f t="shared" si="21"/>
        <v>0</v>
      </c>
      <c r="S134" s="24">
        <f t="shared" si="22"/>
        <v>0</v>
      </c>
      <c r="T134" s="24">
        <f t="shared" si="23"/>
        <v>0</v>
      </c>
      <c r="U134" s="5"/>
      <c r="V134" s="5"/>
      <c r="W134" s="5"/>
      <c r="X134" s="5"/>
      <c r="Y134" s="5"/>
      <c r="Z134" s="5"/>
      <c r="AA134" s="5"/>
    </row>
    <row r="135" spans="1:27" x14ac:dyDescent="0.2">
      <c r="A135" s="17"/>
      <c r="B135" s="15"/>
      <c r="D135" s="15"/>
      <c r="E135" s="51"/>
      <c r="F135" s="51"/>
      <c r="G135" s="63"/>
      <c r="H135" s="7"/>
      <c r="I135" s="61" t="e">
        <f>INDEX('swingweight table'!$B$2:$B$2601,MATCH(MROUND(K135,0.175)+0.0001,'swingweight table'!$A$2:$A$2601,1))</f>
        <v>#N/A</v>
      </c>
      <c r="J135" s="60" t="e">
        <f>INDEX('swingweight table'!$B$2:$B$2601,MATCH(MROUND(O135,0.175)+0.0001,'swingweight table'!$A$2:$A$2601,1))</f>
        <v>#N/A</v>
      </c>
      <c r="K135" s="60">
        <f t="shared" si="24"/>
        <v>0</v>
      </c>
      <c r="L135" s="60">
        <f t="shared" si="25"/>
        <v>0</v>
      </c>
      <c r="M135" s="55" t="e">
        <f>INDEX('swingweight table'!$E$2:$E$2601,MATCH(IF(K135&lt;((MROUND(K135,0.175)+0.1)+(MROUND(K135,0.175)-0.075))/2,MROUND(K135,0.175)-0.0749,MROUND(K135,0.175)+0.1001),'swingweight table'!$D$2:$D$2601,1))</f>
        <v>#N/A</v>
      </c>
      <c r="N135" s="55">
        <f t="shared" si="18"/>
        <v>0</v>
      </c>
      <c r="O135" s="22">
        <f t="shared" si="26"/>
        <v>0</v>
      </c>
      <c r="P135" s="22">
        <f t="shared" si="19"/>
        <v>0</v>
      </c>
      <c r="Q135" s="22">
        <f t="shared" si="20"/>
        <v>0</v>
      </c>
      <c r="R135" s="22">
        <f t="shared" si="21"/>
        <v>0</v>
      </c>
      <c r="S135" s="24">
        <f t="shared" si="22"/>
        <v>0</v>
      </c>
      <c r="T135" s="24">
        <f t="shared" si="23"/>
        <v>0</v>
      </c>
      <c r="U135" s="5"/>
      <c r="V135" s="5"/>
      <c r="W135" s="5"/>
      <c r="X135" s="5"/>
      <c r="Y135" s="5"/>
      <c r="Z135" s="5"/>
      <c r="AA135" s="5"/>
    </row>
    <row r="136" spans="1:27" x14ac:dyDescent="0.2">
      <c r="A136" s="17"/>
      <c r="B136" s="15"/>
      <c r="D136" s="15"/>
      <c r="E136" s="51"/>
      <c r="F136" s="51"/>
      <c r="G136" s="63"/>
      <c r="H136" s="7"/>
      <c r="I136" s="61" t="e">
        <f>INDEX('swingweight table'!$B$2:$B$2601,MATCH(MROUND(K136,0.175)+0.0001,'swingweight table'!$A$2:$A$2601,1))</f>
        <v>#N/A</v>
      </c>
      <c r="J136" s="60" t="e">
        <f>INDEX('swingweight table'!$B$2:$B$2601,MATCH(MROUND(O136,0.175)+0.0001,'swingweight table'!$A$2:$A$2601,1))</f>
        <v>#N/A</v>
      </c>
      <c r="K136" s="60">
        <f t="shared" si="24"/>
        <v>0</v>
      </c>
      <c r="L136" s="60">
        <f t="shared" si="25"/>
        <v>0</v>
      </c>
      <c r="M136" s="55" t="e">
        <f>INDEX('swingweight table'!$E$2:$E$2601,MATCH(IF(K136&lt;((MROUND(K136,0.175)+0.1)+(MROUND(K136,0.175)-0.075))/2,MROUND(K136,0.175)-0.0749,MROUND(K136,0.175)+0.1001),'swingweight table'!$D$2:$D$2601,1))</f>
        <v>#N/A</v>
      </c>
      <c r="N136" s="55">
        <f t="shared" si="18"/>
        <v>0</v>
      </c>
      <c r="O136" s="22">
        <f t="shared" si="26"/>
        <v>0</v>
      </c>
      <c r="P136" s="22">
        <f t="shared" si="19"/>
        <v>0</v>
      </c>
      <c r="Q136" s="22">
        <f t="shared" si="20"/>
        <v>0</v>
      </c>
      <c r="R136" s="22">
        <f t="shared" si="21"/>
        <v>0</v>
      </c>
      <c r="S136" s="24">
        <f t="shared" si="22"/>
        <v>0</v>
      </c>
      <c r="T136" s="24">
        <f t="shared" si="23"/>
        <v>0</v>
      </c>
      <c r="U136" s="5"/>
      <c r="V136" s="5"/>
      <c r="W136" s="5"/>
      <c r="X136" s="5"/>
      <c r="Y136" s="5"/>
      <c r="Z136" s="5"/>
      <c r="AA136" s="5"/>
    </row>
    <row r="137" spans="1:27" x14ac:dyDescent="0.2">
      <c r="A137" s="17"/>
      <c r="B137" s="15"/>
      <c r="D137" s="15"/>
      <c r="E137" s="51"/>
      <c r="F137" s="51"/>
      <c r="G137" s="63"/>
      <c r="H137" s="7"/>
      <c r="I137" s="61" t="e">
        <f>INDEX('swingweight table'!$B$2:$B$2601,MATCH(MROUND(K137,0.175)+0.0001,'swingweight table'!$A$2:$A$2601,1))</f>
        <v>#N/A</v>
      </c>
      <c r="J137" s="60" t="e">
        <f>INDEX('swingweight table'!$B$2:$B$2601,MATCH(MROUND(O137,0.175)+0.0001,'swingweight table'!$A$2:$A$2601,1))</f>
        <v>#N/A</v>
      </c>
      <c r="K137" s="60">
        <f t="shared" si="24"/>
        <v>0</v>
      </c>
      <c r="L137" s="60">
        <f t="shared" si="25"/>
        <v>0</v>
      </c>
      <c r="M137" s="55" t="e">
        <f>INDEX('swingweight table'!$E$2:$E$2601,MATCH(IF(K137&lt;((MROUND(K137,0.175)+0.1)+(MROUND(K137,0.175)-0.075))/2,MROUND(K137,0.175)-0.0749,MROUND(K137,0.175)+0.1001),'swingweight table'!$D$2:$D$2601,1))</f>
        <v>#N/A</v>
      </c>
      <c r="N137" s="55">
        <f t="shared" si="18"/>
        <v>0</v>
      </c>
      <c r="O137" s="22">
        <f t="shared" si="26"/>
        <v>0</v>
      </c>
      <c r="P137" s="22">
        <f t="shared" si="19"/>
        <v>0</v>
      </c>
      <c r="Q137" s="22">
        <f t="shared" si="20"/>
        <v>0</v>
      </c>
      <c r="R137" s="22">
        <f t="shared" si="21"/>
        <v>0</v>
      </c>
      <c r="S137" s="24">
        <f t="shared" si="22"/>
        <v>0</v>
      </c>
      <c r="T137" s="24">
        <f t="shared" si="23"/>
        <v>0</v>
      </c>
      <c r="U137" s="5"/>
      <c r="V137" s="5"/>
      <c r="W137" s="5"/>
      <c r="X137" s="5"/>
      <c r="Y137" s="5"/>
      <c r="Z137" s="5"/>
      <c r="AA137" s="5"/>
    </row>
    <row r="138" spans="1:27" x14ac:dyDescent="0.2">
      <c r="A138" s="17"/>
      <c r="B138" s="15"/>
      <c r="D138" s="15"/>
      <c r="E138" s="51"/>
      <c r="F138" s="51"/>
      <c r="G138" s="63"/>
      <c r="H138" s="7"/>
      <c r="I138" s="61" t="e">
        <f>INDEX('swingweight table'!$B$2:$B$2601,MATCH(MROUND(K138,0.175)+0.0001,'swingweight table'!$A$2:$A$2601,1))</f>
        <v>#N/A</v>
      </c>
      <c r="J138" s="60" t="e">
        <f>INDEX('swingweight table'!$B$2:$B$2601,MATCH(MROUND(O138,0.175)+0.0001,'swingweight table'!$A$2:$A$2601,1))</f>
        <v>#N/A</v>
      </c>
      <c r="K138" s="60">
        <f t="shared" si="24"/>
        <v>0</v>
      </c>
      <c r="L138" s="60">
        <f t="shared" si="25"/>
        <v>0</v>
      </c>
      <c r="M138" s="55" t="e">
        <f>INDEX('swingweight table'!$E$2:$E$2601,MATCH(IF(K138&lt;((MROUND(K138,0.175)+0.1)+(MROUND(K138,0.175)-0.075))/2,MROUND(K138,0.175)-0.0749,MROUND(K138,0.175)+0.1001),'swingweight table'!$D$2:$D$2601,1))</f>
        <v>#N/A</v>
      </c>
      <c r="N138" s="55">
        <f t="shared" si="18"/>
        <v>0</v>
      </c>
      <c r="O138" s="22">
        <f t="shared" si="26"/>
        <v>0</v>
      </c>
      <c r="P138" s="22">
        <f t="shared" si="19"/>
        <v>0</v>
      </c>
      <c r="Q138" s="22">
        <f t="shared" si="20"/>
        <v>0</v>
      </c>
      <c r="R138" s="22">
        <f t="shared" si="21"/>
        <v>0</v>
      </c>
      <c r="S138" s="24">
        <f t="shared" si="22"/>
        <v>0</v>
      </c>
      <c r="T138" s="24">
        <f t="shared" si="23"/>
        <v>0</v>
      </c>
      <c r="U138" s="5"/>
      <c r="V138" s="5"/>
      <c r="W138" s="5"/>
      <c r="X138" s="5"/>
      <c r="Y138" s="5"/>
      <c r="Z138" s="5"/>
      <c r="AA138" s="5"/>
    </row>
    <row r="139" spans="1:27" x14ac:dyDescent="0.2">
      <c r="A139" s="17"/>
      <c r="B139" s="15"/>
      <c r="D139" s="15"/>
      <c r="E139" s="51"/>
      <c r="F139" s="51"/>
      <c r="G139" s="63"/>
      <c r="H139" s="7"/>
      <c r="I139" s="61" t="e">
        <f>INDEX('swingweight table'!$B$2:$B$2601,MATCH(MROUND(K139,0.175)+0.0001,'swingweight table'!$A$2:$A$2601,1))</f>
        <v>#N/A</v>
      </c>
      <c r="J139" s="60" t="e">
        <f>INDEX('swingweight table'!$B$2:$B$2601,MATCH(MROUND(O139,0.175)+0.0001,'swingweight table'!$A$2:$A$2601,1))</f>
        <v>#N/A</v>
      </c>
      <c r="K139" s="60">
        <f t="shared" si="24"/>
        <v>0</v>
      </c>
      <c r="L139" s="60">
        <f t="shared" si="25"/>
        <v>0</v>
      </c>
      <c r="M139" s="55" t="e">
        <f>INDEX('swingweight table'!$E$2:$E$2601,MATCH(IF(K139&lt;((MROUND(K139,0.175)+0.1)+(MROUND(K139,0.175)-0.075))/2,MROUND(K139,0.175)-0.0749,MROUND(K139,0.175)+0.1001),'swingweight table'!$D$2:$D$2601,1))</f>
        <v>#N/A</v>
      </c>
      <c r="N139" s="55">
        <f t="shared" si="18"/>
        <v>0</v>
      </c>
      <c r="O139" s="22">
        <f t="shared" si="26"/>
        <v>0</v>
      </c>
      <c r="P139" s="22">
        <f t="shared" si="19"/>
        <v>0</v>
      </c>
      <c r="Q139" s="22">
        <f t="shared" si="20"/>
        <v>0</v>
      </c>
      <c r="R139" s="22">
        <f t="shared" si="21"/>
        <v>0</v>
      </c>
      <c r="S139" s="24">
        <f t="shared" si="22"/>
        <v>0</v>
      </c>
      <c r="T139" s="24">
        <f t="shared" si="23"/>
        <v>0</v>
      </c>
      <c r="U139" s="5"/>
      <c r="V139" s="5"/>
      <c r="W139" s="5"/>
      <c r="X139" s="5"/>
      <c r="Y139" s="5"/>
      <c r="Z139" s="5"/>
      <c r="AA139" s="5"/>
    </row>
    <row r="140" spans="1:27" x14ac:dyDescent="0.2">
      <c r="A140" s="17"/>
      <c r="B140" s="15"/>
      <c r="D140" s="15"/>
      <c r="E140" s="51"/>
      <c r="F140" s="51"/>
      <c r="G140" s="63"/>
      <c r="H140" s="7"/>
      <c r="I140" s="61" t="e">
        <f>INDEX('swingweight table'!$B$2:$B$2601,MATCH(MROUND(K140,0.175)+0.0001,'swingweight table'!$A$2:$A$2601,1))</f>
        <v>#N/A</v>
      </c>
      <c r="J140" s="60" t="e">
        <f>INDEX('swingweight table'!$B$2:$B$2601,MATCH(MROUND(O140,0.175)+0.0001,'swingweight table'!$A$2:$A$2601,1))</f>
        <v>#N/A</v>
      </c>
      <c r="K140" s="60">
        <f t="shared" si="24"/>
        <v>0</v>
      </c>
      <c r="L140" s="60">
        <f t="shared" si="25"/>
        <v>0</v>
      </c>
      <c r="M140" s="55" t="e">
        <f>INDEX('swingweight table'!$E$2:$E$2601,MATCH(IF(K140&lt;((MROUND(K140,0.175)+0.1)+(MROUND(K140,0.175)-0.075))/2,MROUND(K140,0.175)-0.0749,MROUND(K140,0.175)+0.1001),'swingweight table'!$D$2:$D$2601,1))</f>
        <v>#N/A</v>
      </c>
      <c r="N140" s="55">
        <f t="shared" si="18"/>
        <v>0</v>
      </c>
      <c r="O140" s="22">
        <f t="shared" si="26"/>
        <v>0</v>
      </c>
      <c r="P140" s="22">
        <f t="shared" si="19"/>
        <v>0</v>
      </c>
      <c r="Q140" s="22">
        <f t="shared" si="20"/>
        <v>0</v>
      </c>
      <c r="R140" s="22">
        <f t="shared" si="21"/>
        <v>0</v>
      </c>
      <c r="S140" s="24">
        <f t="shared" si="22"/>
        <v>0</v>
      </c>
      <c r="T140" s="24">
        <f t="shared" si="23"/>
        <v>0</v>
      </c>
      <c r="U140" s="5"/>
      <c r="V140" s="5"/>
      <c r="W140" s="5"/>
      <c r="X140" s="5"/>
      <c r="Y140" s="5"/>
      <c r="Z140" s="5"/>
      <c r="AA140" s="5"/>
    </row>
    <row r="141" spans="1:27" x14ac:dyDescent="0.2">
      <c r="A141" s="17"/>
      <c r="B141" s="15"/>
      <c r="D141" s="15"/>
      <c r="E141" s="51"/>
      <c r="F141" s="51"/>
      <c r="G141" s="63"/>
      <c r="H141" s="7"/>
      <c r="I141" s="61" t="e">
        <f>INDEX('swingweight table'!$B$2:$B$2601,MATCH(MROUND(K141,0.175)+0.0001,'swingweight table'!$A$2:$A$2601,1))</f>
        <v>#N/A</v>
      </c>
      <c r="J141" s="60" t="e">
        <f>INDEX('swingweight table'!$B$2:$B$2601,MATCH(MROUND(O141,0.175)+0.0001,'swingweight table'!$A$2:$A$2601,1))</f>
        <v>#N/A</v>
      </c>
      <c r="K141" s="60">
        <f t="shared" si="24"/>
        <v>0</v>
      </c>
      <c r="L141" s="60">
        <f t="shared" si="25"/>
        <v>0</v>
      </c>
      <c r="M141" s="55" t="e">
        <f>INDEX('swingweight table'!$E$2:$E$2601,MATCH(IF(K141&lt;((MROUND(K141,0.175)+0.1)+(MROUND(K141,0.175)-0.075))/2,MROUND(K141,0.175)-0.0749,MROUND(K141,0.175)+0.1001),'swingweight table'!$D$2:$D$2601,1))</f>
        <v>#N/A</v>
      </c>
      <c r="N141" s="55">
        <f t="shared" si="18"/>
        <v>0</v>
      </c>
      <c r="O141" s="22">
        <f t="shared" si="26"/>
        <v>0</v>
      </c>
      <c r="P141" s="22">
        <f t="shared" si="19"/>
        <v>0</v>
      </c>
      <c r="Q141" s="22">
        <f t="shared" si="20"/>
        <v>0</v>
      </c>
      <c r="R141" s="22">
        <f t="shared" si="21"/>
        <v>0</v>
      </c>
      <c r="S141" s="24">
        <f t="shared" si="22"/>
        <v>0</v>
      </c>
      <c r="T141" s="24">
        <f t="shared" si="23"/>
        <v>0</v>
      </c>
      <c r="U141" s="5"/>
      <c r="V141" s="5"/>
      <c r="W141" s="5"/>
      <c r="X141" s="5"/>
      <c r="Y141" s="5"/>
      <c r="Z141" s="5"/>
      <c r="AA141" s="5"/>
    </row>
    <row r="142" spans="1:27" x14ac:dyDescent="0.2">
      <c r="A142" s="17"/>
      <c r="B142" s="15"/>
      <c r="D142" s="15"/>
      <c r="E142" s="51"/>
      <c r="F142" s="51"/>
      <c r="G142" s="63"/>
      <c r="H142" s="7"/>
      <c r="I142" s="61" t="e">
        <f>INDEX('swingweight table'!$B$2:$B$2601,MATCH(MROUND(K142,0.175)+0.0001,'swingweight table'!$A$2:$A$2601,1))</f>
        <v>#N/A</v>
      </c>
      <c r="J142" s="60" t="e">
        <f>INDEX('swingweight table'!$B$2:$B$2601,MATCH(MROUND(O142,0.175)+0.0001,'swingweight table'!$A$2:$A$2601,1))</f>
        <v>#N/A</v>
      </c>
      <c r="K142" s="60">
        <f t="shared" si="24"/>
        <v>0</v>
      </c>
      <c r="L142" s="60">
        <f t="shared" si="25"/>
        <v>0</v>
      </c>
      <c r="M142" s="55" t="e">
        <f>INDEX('swingweight table'!$E$2:$E$2601,MATCH(IF(K142&lt;((MROUND(K142,0.175)+0.1)+(MROUND(K142,0.175)-0.075))/2,MROUND(K142,0.175)-0.0749,MROUND(K142,0.175)+0.1001),'swingweight table'!$D$2:$D$2601,1))</f>
        <v>#N/A</v>
      </c>
      <c r="N142" s="55">
        <f t="shared" si="18"/>
        <v>0</v>
      </c>
      <c r="O142" s="22">
        <f t="shared" si="26"/>
        <v>0</v>
      </c>
      <c r="P142" s="22">
        <f t="shared" si="19"/>
        <v>0</v>
      </c>
      <c r="Q142" s="22">
        <f t="shared" si="20"/>
        <v>0</v>
      </c>
      <c r="R142" s="22">
        <f t="shared" si="21"/>
        <v>0</v>
      </c>
      <c r="S142" s="24">
        <f t="shared" si="22"/>
        <v>0</v>
      </c>
      <c r="T142" s="24">
        <f t="shared" si="23"/>
        <v>0</v>
      </c>
      <c r="U142" s="5"/>
      <c r="V142" s="5"/>
      <c r="W142" s="5"/>
      <c r="X142" s="5"/>
      <c r="Y142" s="5"/>
      <c r="Z142" s="5"/>
      <c r="AA142" s="5"/>
    </row>
    <row r="143" spans="1:27" x14ac:dyDescent="0.2">
      <c r="A143" s="17"/>
      <c r="B143" s="15"/>
      <c r="D143" s="15"/>
      <c r="E143" s="51"/>
      <c r="F143" s="51"/>
      <c r="G143" s="63"/>
      <c r="H143" s="7"/>
      <c r="I143" s="61" t="e">
        <f>INDEX('swingweight table'!$B$2:$B$2601,MATCH(MROUND(K143,0.175)+0.0001,'swingweight table'!$A$2:$A$2601,1))</f>
        <v>#N/A</v>
      </c>
      <c r="J143" s="60" t="e">
        <f>INDEX('swingweight table'!$B$2:$B$2601,MATCH(MROUND(O143,0.175)+0.0001,'swingweight table'!$A$2:$A$2601,1))</f>
        <v>#N/A</v>
      </c>
      <c r="K143" s="60">
        <f t="shared" si="24"/>
        <v>0</v>
      </c>
      <c r="L143" s="60">
        <f t="shared" si="25"/>
        <v>0</v>
      </c>
      <c r="M143" s="55" t="e">
        <f>INDEX('swingweight table'!$E$2:$E$2601,MATCH(IF(K143&lt;((MROUND(K143,0.175)+0.1)+(MROUND(K143,0.175)-0.075))/2,MROUND(K143,0.175)-0.0749,MROUND(K143,0.175)+0.1001),'swingweight table'!$D$2:$D$2601,1))</f>
        <v>#N/A</v>
      </c>
      <c r="N143" s="55">
        <f t="shared" si="18"/>
        <v>0</v>
      </c>
      <c r="O143" s="22">
        <f t="shared" si="26"/>
        <v>0</v>
      </c>
      <c r="P143" s="22">
        <f t="shared" si="19"/>
        <v>0</v>
      </c>
      <c r="Q143" s="22">
        <f t="shared" si="20"/>
        <v>0</v>
      </c>
      <c r="R143" s="22">
        <f t="shared" si="21"/>
        <v>0</v>
      </c>
      <c r="S143" s="24">
        <f t="shared" si="22"/>
        <v>0</v>
      </c>
      <c r="T143" s="24">
        <f t="shared" si="23"/>
        <v>0</v>
      </c>
      <c r="U143" s="5"/>
      <c r="V143" s="5"/>
      <c r="W143" s="5"/>
      <c r="X143" s="5"/>
      <c r="Y143" s="5"/>
      <c r="Z143" s="5"/>
      <c r="AA143" s="5"/>
    </row>
    <row r="144" spans="1:27" x14ac:dyDescent="0.2">
      <c r="A144" s="17"/>
      <c r="B144" s="15"/>
      <c r="D144" s="15"/>
      <c r="E144" s="51"/>
      <c r="F144" s="51"/>
      <c r="G144" s="63"/>
      <c r="H144" s="7"/>
      <c r="I144" s="61" t="e">
        <f>INDEX('swingweight table'!$B$2:$B$2601,MATCH(MROUND(K144,0.175)+0.0001,'swingweight table'!$A$2:$A$2601,1))</f>
        <v>#N/A</v>
      </c>
      <c r="J144" s="60" t="e">
        <f>INDEX('swingweight table'!$B$2:$B$2601,MATCH(MROUND(O144,0.175)+0.0001,'swingweight table'!$A$2:$A$2601,1))</f>
        <v>#N/A</v>
      </c>
      <c r="K144" s="60">
        <f t="shared" si="24"/>
        <v>0</v>
      </c>
      <c r="L144" s="60">
        <f t="shared" si="25"/>
        <v>0</v>
      </c>
      <c r="M144" s="55" t="e">
        <f>INDEX('swingweight table'!$E$2:$E$2601,MATCH(IF(K144&lt;((MROUND(K144,0.175)+0.1)+(MROUND(K144,0.175)-0.075))/2,MROUND(K144,0.175)-0.0749,MROUND(K144,0.175)+0.1001),'swingweight table'!$D$2:$D$2601,1))</f>
        <v>#N/A</v>
      </c>
      <c r="N144" s="55">
        <f t="shared" si="18"/>
        <v>0</v>
      </c>
      <c r="O144" s="22">
        <f t="shared" si="26"/>
        <v>0</v>
      </c>
      <c r="P144" s="22">
        <f t="shared" si="19"/>
        <v>0</v>
      </c>
      <c r="Q144" s="22">
        <f t="shared" si="20"/>
        <v>0</v>
      </c>
      <c r="R144" s="22">
        <f t="shared" si="21"/>
        <v>0</v>
      </c>
      <c r="S144" s="24">
        <f t="shared" si="22"/>
        <v>0</v>
      </c>
      <c r="T144" s="24">
        <f t="shared" si="23"/>
        <v>0</v>
      </c>
      <c r="U144" s="5"/>
      <c r="V144" s="5"/>
      <c r="W144" s="5"/>
      <c r="X144" s="5"/>
      <c r="Y144" s="5"/>
      <c r="Z144" s="5"/>
      <c r="AA144" s="5"/>
    </row>
    <row r="145" spans="1:27" x14ac:dyDescent="0.2">
      <c r="A145" s="17"/>
      <c r="B145" s="15"/>
      <c r="D145" s="15"/>
      <c r="E145" s="51"/>
      <c r="F145" s="51"/>
      <c r="G145" s="63"/>
      <c r="H145" s="7"/>
      <c r="I145" s="61" t="e">
        <f>INDEX('swingweight table'!$B$2:$B$2601,MATCH(MROUND(K145,0.175)+0.0001,'swingweight table'!$A$2:$A$2601,1))</f>
        <v>#N/A</v>
      </c>
      <c r="J145" s="60" t="e">
        <f>INDEX('swingweight table'!$B$2:$B$2601,MATCH(MROUND(O145,0.175)+0.0001,'swingweight table'!$A$2:$A$2601,1))</f>
        <v>#N/A</v>
      </c>
      <c r="K145" s="60">
        <f t="shared" si="24"/>
        <v>0</v>
      </c>
      <c r="L145" s="60">
        <f t="shared" si="25"/>
        <v>0</v>
      </c>
      <c r="M145" s="55" t="e">
        <f>INDEX('swingweight table'!$E$2:$E$2601,MATCH(IF(K145&lt;((MROUND(K145,0.175)+0.1)+(MROUND(K145,0.175)-0.075))/2,MROUND(K145,0.175)-0.0749,MROUND(K145,0.175)+0.1001),'swingweight table'!$D$2:$D$2601,1))</f>
        <v>#N/A</v>
      </c>
      <c r="N145" s="55">
        <f t="shared" si="18"/>
        <v>0</v>
      </c>
      <c r="O145" s="22">
        <f t="shared" si="26"/>
        <v>0</v>
      </c>
      <c r="P145" s="22">
        <f t="shared" si="19"/>
        <v>0</v>
      </c>
      <c r="Q145" s="22">
        <f t="shared" si="20"/>
        <v>0</v>
      </c>
      <c r="R145" s="22">
        <f t="shared" si="21"/>
        <v>0</v>
      </c>
      <c r="S145" s="24">
        <f t="shared" si="22"/>
        <v>0</v>
      </c>
      <c r="T145" s="24">
        <f t="shared" si="23"/>
        <v>0</v>
      </c>
      <c r="U145" s="5"/>
      <c r="V145" s="5"/>
      <c r="W145" s="5"/>
      <c r="X145" s="5"/>
      <c r="Y145" s="5"/>
      <c r="Z145" s="5"/>
      <c r="AA145" s="5"/>
    </row>
    <row r="146" spans="1:27" x14ac:dyDescent="0.2">
      <c r="A146" s="17"/>
      <c r="B146" s="15"/>
      <c r="D146" s="15"/>
      <c r="E146" s="51"/>
      <c r="F146" s="51"/>
      <c r="G146" s="63"/>
      <c r="H146" s="7"/>
      <c r="I146" s="61" t="e">
        <f>INDEX('swingweight table'!$B$2:$B$2601,MATCH(MROUND(K146,0.175)+0.0001,'swingweight table'!$A$2:$A$2601,1))</f>
        <v>#N/A</v>
      </c>
      <c r="J146" s="60" t="e">
        <f>INDEX('swingweight table'!$B$2:$B$2601,MATCH(MROUND(O146,0.175)+0.0001,'swingweight table'!$A$2:$A$2601,1))</f>
        <v>#N/A</v>
      </c>
      <c r="K146" s="60">
        <f t="shared" si="24"/>
        <v>0</v>
      </c>
      <c r="L146" s="60">
        <f t="shared" si="25"/>
        <v>0</v>
      </c>
      <c r="M146" s="55" t="e">
        <f>INDEX('swingweight table'!$E$2:$E$2601,MATCH(IF(K146&lt;((MROUND(K146,0.175)+0.1)+(MROUND(K146,0.175)-0.075))/2,MROUND(K146,0.175)-0.0749,MROUND(K146,0.175)+0.1001),'swingweight table'!$D$2:$D$2601,1))</f>
        <v>#N/A</v>
      </c>
      <c r="N146" s="55">
        <f t="shared" si="18"/>
        <v>0</v>
      </c>
      <c r="O146" s="22">
        <f t="shared" si="26"/>
        <v>0</v>
      </c>
      <c r="P146" s="22">
        <f t="shared" si="19"/>
        <v>0</v>
      </c>
      <c r="Q146" s="22">
        <f t="shared" si="20"/>
        <v>0</v>
      </c>
      <c r="R146" s="22">
        <f t="shared" si="21"/>
        <v>0</v>
      </c>
      <c r="S146" s="24">
        <f t="shared" si="22"/>
        <v>0</v>
      </c>
      <c r="T146" s="24">
        <f t="shared" si="23"/>
        <v>0</v>
      </c>
      <c r="U146" s="5"/>
      <c r="V146" s="5"/>
      <c r="W146" s="5"/>
      <c r="X146" s="5"/>
      <c r="Y146" s="5"/>
      <c r="Z146" s="5"/>
      <c r="AA146" s="5"/>
    </row>
    <row r="147" spans="1:27" x14ac:dyDescent="0.2">
      <c r="A147" s="17"/>
      <c r="B147" s="15"/>
      <c r="D147" s="15"/>
      <c r="E147" s="51"/>
      <c r="F147" s="51"/>
      <c r="G147" s="63"/>
      <c r="H147" s="7"/>
      <c r="I147" s="61" t="e">
        <f>INDEX('swingweight table'!$B$2:$B$2601,MATCH(MROUND(K147,0.175)+0.0001,'swingweight table'!$A$2:$A$2601,1))</f>
        <v>#N/A</v>
      </c>
      <c r="J147" s="60" t="e">
        <f>INDEX('swingweight table'!$B$2:$B$2601,MATCH(MROUND(O147,0.175)+0.0001,'swingweight table'!$A$2:$A$2601,1))</f>
        <v>#N/A</v>
      </c>
      <c r="K147" s="60">
        <f t="shared" si="24"/>
        <v>0</v>
      </c>
      <c r="L147" s="60">
        <f t="shared" si="25"/>
        <v>0</v>
      </c>
      <c r="M147" s="55" t="e">
        <f>INDEX('swingweight table'!$E$2:$E$2601,MATCH(IF(K147&lt;((MROUND(K147,0.175)+0.1)+(MROUND(K147,0.175)-0.075))/2,MROUND(K147,0.175)-0.0749,MROUND(K147,0.175)+0.1001),'swingweight table'!$D$2:$D$2601,1))</f>
        <v>#N/A</v>
      </c>
      <c r="N147" s="55">
        <f t="shared" si="18"/>
        <v>0</v>
      </c>
      <c r="O147" s="22">
        <f t="shared" si="26"/>
        <v>0</v>
      </c>
      <c r="P147" s="22">
        <f t="shared" si="19"/>
        <v>0</v>
      </c>
      <c r="Q147" s="22">
        <f t="shared" si="20"/>
        <v>0</v>
      </c>
      <c r="R147" s="22">
        <f t="shared" si="21"/>
        <v>0</v>
      </c>
      <c r="S147" s="24">
        <f t="shared" si="22"/>
        <v>0</v>
      </c>
      <c r="T147" s="24">
        <f t="shared" si="23"/>
        <v>0</v>
      </c>
      <c r="U147" s="5"/>
      <c r="V147" s="5"/>
      <c r="W147" s="5"/>
      <c r="X147" s="5"/>
      <c r="Y147" s="5"/>
      <c r="Z147" s="5"/>
      <c r="AA147" s="5"/>
    </row>
    <row r="148" spans="1:27" x14ac:dyDescent="0.2">
      <c r="A148" s="17"/>
      <c r="B148" s="15"/>
      <c r="D148" s="15"/>
      <c r="E148" s="51"/>
      <c r="F148" s="51"/>
      <c r="G148" s="63"/>
      <c r="H148" s="7"/>
      <c r="I148" s="61" t="e">
        <f>INDEX('swingweight table'!$B$2:$B$2601,MATCH(MROUND(K148,0.175)+0.0001,'swingweight table'!$A$2:$A$2601,1))</f>
        <v>#N/A</v>
      </c>
      <c r="J148" s="60" t="e">
        <f>INDEX('swingweight table'!$B$2:$B$2601,MATCH(MROUND(O148,0.175)+0.0001,'swingweight table'!$A$2:$A$2601,1))</f>
        <v>#N/A</v>
      </c>
      <c r="K148" s="60">
        <f t="shared" si="24"/>
        <v>0</v>
      </c>
      <c r="L148" s="60">
        <f t="shared" si="25"/>
        <v>0</v>
      </c>
      <c r="M148" s="55" t="e">
        <f>INDEX('swingweight table'!$E$2:$E$2601,MATCH(IF(K148&lt;((MROUND(K148,0.175)+0.1)+(MROUND(K148,0.175)-0.075))/2,MROUND(K148,0.175)-0.0749,MROUND(K148,0.175)+0.1001),'swingweight table'!$D$2:$D$2601,1))</f>
        <v>#N/A</v>
      </c>
      <c r="N148" s="55">
        <f t="shared" si="18"/>
        <v>0</v>
      </c>
      <c r="O148" s="22">
        <f t="shared" si="26"/>
        <v>0</v>
      </c>
      <c r="P148" s="22">
        <f t="shared" si="19"/>
        <v>0</v>
      </c>
      <c r="Q148" s="22">
        <f t="shared" si="20"/>
        <v>0</v>
      </c>
      <c r="R148" s="22">
        <f t="shared" si="21"/>
        <v>0</v>
      </c>
      <c r="S148" s="24">
        <f t="shared" si="22"/>
        <v>0</v>
      </c>
      <c r="T148" s="24">
        <f t="shared" si="23"/>
        <v>0</v>
      </c>
      <c r="U148" s="5"/>
      <c r="V148" s="5"/>
      <c r="W148" s="5"/>
      <c r="X148" s="5"/>
      <c r="Y148" s="5"/>
      <c r="Z148" s="5"/>
      <c r="AA148" s="5"/>
    </row>
    <row r="149" spans="1:27" x14ac:dyDescent="0.2">
      <c r="A149" s="17"/>
      <c r="B149" s="15"/>
      <c r="D149" s="15"/>
      <c r="E149" s="51"/>
      <c r="F149" s="51"/>
      <c r="G149" s="63"/>
      <c r="H149" s="7"/>
      <c r="I149" s="61" t="e">
        <f>INDEX('swingweight table'!$B$2:$B$2601,MATCH(MROUND(K149,0.175)+0.0001,'swingweight table'!$A$2:$A$2601,1))</f>
        <v>#N/A</v>
      </c>
      <c r="J149" s="60" t="e">
        <f>INDEX('swingweight table'!$B$2:$B$2601,MATCH(MROUND(O149,0.175)+0.0001,'swingweight table'!$A$2:$A$2601,1))</f>
        <v>#N/A</v>
      </c>
      <c r="K149" s="60">
        <f t="shared" si="24"/>
        <v>0</v>
      </c>
      <c r="L149" s="60">
        <f t="shared" si="25"/>
        <v>0</v>
      </c>
      <c r="M149" s="55" t="e">
        <f>INDEX('swingweight table'!$E$2:$E$2601,MATCH(IF(K149&lt;((MROUND(K149,0.175)+0.1)+(MROUND(K149,0.175)-0.075))/2,MROUND(K149,0.175)-0.0749,MROUND(K149,0.175)+0.1001),'swingweight table'!$D$2:$D$2601,1))</f>
        <v>#N/A</v>
      </c>
      <c r="N149" s="55">
        <f t="shared" si="18"/>
        <v>0</v>
      </c>
      <c r="O149" s="22">
        <f t="shared" si="26"/>
        <v>0</v>
      </c>
      <c r="P149" s="22">
        <f t="shared" si="19"/>
        <v>0</v>
      </c>
      <c r="Q149" s="22">
        <f t="shared" si="20"/>
        <v>0</v>
      </c>
      <c r="R149" s="22">
        <f t="shared" si="21"/>
        <v>0</v>
      </c>
      <c r="S149" s="24">
        <f t="shared" si="22"/>
        <v>0</v>
      </c>
      <c r="T149" s="24">
        <f t="shared" si="23"/>
        <v>0</v>
      </c>
      <c r="U149" s="5"/>
      <c r="V149" s="5"/>
      <c r="W149" s="5"/>
      <c r="X149" s="5"/>
      <c r="Y149" s="5"/>
      <c r="Z149" s="5"/>
      <c r="AA149" s="5"/>
    </row>
    <row r="150" spans="1:27" x14ac:dyDescent="0.2">
      <c r="A150" s="17"/>
      <c r="B150" s="15"/>
      <c r="D150" s="15"/>
      <c r="E150" s="51"/>
      <c r="F150" s="51"/>
      <c r="G150" s="63"/>
      <c r="H150" s="7"/>
      <c r="I150" s="61" t="e">
        <f>INDEX('swingweight table'!$B$2:$B$2601,MATCH(MROUND(K150,0.175)+0.0001,'swingweight table'!$A$2:$A$2601,1))</f>
        <v>#N/A</v>
      </c>
      <c r="J150" s="60" t="e">
        <f>INDEX('swingweight table'!$B$2:$B$2601,MATCH(MROUND(O150,0.175)+0.0001,'swingweight table'!$A$2:$A$2601,1))</f>
        <v>#N/A</v>
      </c>
      <c r="K150" s="60">
        <f t="shared" si="24"/>
        <v>0</v>
      </c>
      <c r="L150" s="60">
        <f t="shared" si="25"/>
        <v>0</v>
      </c>
      <c r="M150" s="55" t="e">
        <f>INDEX('swingweight table'!$E$2:$E$2601,MATCH(IF(K150&lt;((MROUND(K150,0.175)+0.1)+(MROUND(K150,0.175)-0.075))/2,MROUND(K150,0.175)-0.0749,MROUND(K150,0.175)+0.1001),'swingweight table'!$D$2:$D$2601,1))</f>
        <v>#N/A</v>
      </c>
      <c r="N150" s="55">
        <f t="shared" si="18"/>
        <v>0</v>
      </c>
      <c r="O150" s="22">
        <f t="shared" si="26"/>
        <v>0</v>
      </c>
      <c r="P150" s="22">
        <f t="shared" si="19"/>
        <v>0</v>
      </c>
      <c r="Q150" s="22">
        <f t="shared" si="20"/>
        <v>0</v>
      </c>
      <c r="R150" s="22">
        <f t="shared" si="21"/>
        <v>0</v>
      </c>
      <c r="S150" s="24">
        <f t="shared" si="22"/>
        <v>0</v>
      </c>
      <c r="T150" s="24">
        <f t="shared" si="23"/>
        <v>0</v>
      </c>
      <c r="U150" s="5"/>
      <c r="V150" s="5"/>
      <c r="W150" s="5"/>
      <c r="X150" s="5"/>
      <c r="Y150" s="5"/>
      <c r="Z150" s="5"/>
      <c r="AA150" s="5"/>
    </row>
    <row r="151" spans="1:27" x14ac:dyDescent="0.2">
      <c r="A151" s="17"/>
      <c r="B151" s="15"/>
      <c r="D151" s="15"/>
      <c r="E151" s="51"/>
      <c r="F151" s="51"/>
      <c r="G151" s="63"/>
      <c r="H151" s="7"/>
      <c r="I151" s="61" t="e">
        <f>INDEX('swingweight table'!$B$2:$B$2601,MATCH(MROUND(K151,0.175)+0.0001,'swingweight table'!$A$2:$A$2601,1))</f>
        <v>#N/A</v>
      </c>
      <c r="J151" s="60" t="e">
        <f>INDEX('swingweight table'!$B$2:$B$2601,MATCH(MROUND(O151,0.175)+0.0001,'swingweight table'!$A$2:$A$2601,1))</f>
        <v>#N/A</v>
      </c>
      <c r="K151" s="60">
        <f t="shared" si="24"/>
        <v>0</v>
      </c>
      <c r="L151" s="60">
        <f t="shared" si="25"/>
        <v>0</v>
      </c>
      <c r="M151" s="55" t="e">
        <f>INDEX('swingweight table'!$E$2:$E$2601,MATCH(IF(K151&lt;((MROUND(K151,0.175)+0.1)+(MROUND(K151,0.175)-0.075))/2,MROUND(K151,0.175)-0.0749,MROUND(K151,0.175)+0.1001),'swingweight table'!$D$2:$D$2601,1))</f>
        <v>#N/A</v>
      </c>
      <c r="N151" s="55">
        <f t="shared" si="18"/>
        <v>0</v>
      </c>
      <c r="O151" s="22">
        <f t="shared" si="26"/>
        <v>0</v>
      </c>
      <c r="P151" s="22">
        <f t="shared" si="19"/>
        <v>0</v>
      </c>
      <c r="Q151" s="22">
        <f t="shared" si="20"/>
        <v>0</v>
      </c>
      <c r="R151" s="22">
        <f t="shared" si="21"/>
        <v>0</v>
      </c>
      <c r="S151" s="24">
        <f t="shared" si="22"/>
        <v>0</v>
      </c>
      <c r="T151" s="24">
        <f t="shared" si="23"/>
        <v>0</v>
      </c>
      <c r="U151" s="5"/>
      <c r="V151" s="5"/>
      <c r="W151" s="5"/>
      <c r="X151" s="5"/>
      <c r="Y151" s="5"/>
      <c r="Z151" s="5"/>
      <c r="AA151" s="5"/>
    </row>
    <row r="152" spans="1:27" x14ac:dyDescent="0.2">
      <c r="A152" s="17"/>
      <c r="B152" s="15"/>
      <c r="D152" s="15"/>
      <c r="E152" s="51"/>
      <c r="F152" s="51"/>
      <c r="G152" s="63"/>
      <c r="H152" s="7"/>
      <c r="I152" s="61" t="e">
        <f>INDEX('swingweight table'!$B$2:$B$2601,MATCH(MROUND(K152,0.175)+0.0001,'swingweight table'!$A$2:$A$2601,1))</f>
        <v>#N/A</v>
      </c>
      <c r="J152" s="60" t="e">
        <f>INDEX('swingweight table'!$B$2:$B$2601,MATCH(MROUND(O152,0.175)+0.0001,'swingweight table'!$A$2:$A$2601,1))</f>
        <v>#N/A</v>
      </c>
      <c r="K152" s="60">
        <f t="shared" si="24"/>
        <v>0</v>
      </c>
      <c r="L152" s="60">
        <f t="shared" si="25"/>
        <v>0</v>
      </c>
      <c r="M152" s="55" t="e">
        <f>INDEX('swingweight table'!$E$2:$E$2601,MATCH(IF(K152&lt;((MROUND(K152,0.175)+0.1)+(MROUND(K152,0.175)-0.075))/2,MROUND(K152,0.175)-0.0749,MROUND(K152,0.175)+0.1001),'swingweight table'!$D$2:$D$2601,1))</f>
        <v>#N/A</v>
      </c>
      <c r="N152" s="55">
        <f t="shared" si="18"/>
        <v>0</v>
      </c>
      <c r="O152" s="22">
        <f t="shared" si="26"/>
        <v>0</v>
      </c>
      <c r="P152" s="22">
        <f t="shared" si="19"/>
        <v>0</v>
      </c>
      <c r="Q152" s="22">
        <f t="shared" si="20"/>
        <v>0</v>
      </c>
      <c r="R152" s="22">
        <f t="shared" si="21"/>
        <v>0</v>
      </c>
      <c r="S152" s="24">
        <f t="shared" si="22"/>
        <v>0</v>
      </c>
      <c r="T152" s="24">
        <f t="shared" si="23"/>
        <v>0</v>
      </c>
      <c r="U152" s="5"/>
      <c r="V152" s="5"/>
      <c r="W152" s="5"/>
      <c r="X152" s="5"/>
      <c r="Y152" s="5"/>
      <c r="Z152" s="5"/>
      <c r="AA152" s="5"/>
    </row>
    <row r="153" spans="1:27" x14ac:dyDescent="0.2">
      <c r="A153" s="17"/>
      <c r="B153" s="15"/>
      <c r="D153" s="15"/>
      <c r="E153" s="51"/>
      <c r="F153" s="51"/>
      <c r="G153" s="63"/>
      <c r="H153" s="7"/>
      <c r="I153" s="61" t="e">
        <f>INDEX('swingweight table'!$B$2:$B$2601,MATCH(MROUND(K153,0.175)+0.0001,'swingweight table'!$A$2:$A$2601,1))</f>
        <v>#N/A</v>
      </c>
      <c r="J153" s="60" t="e">
        <f>INDEX('swingweight table'!$B$2:$B$2601,MATCH(MROUND(O153,0.175)+0.0001,'swingweight table'!$A$2:$A$2601,1))</f>
        <v>#N/A</v>
      </c>
      <c r="K153" s="60">
        <f t="shared" si="24"/>
        <v>0</v>
      </c>
      <c r="L153" s="60">
        <f t="shared" si="25"/>
        <v>0</v>
      </c>
      <c r="M153" s="55" t="e">
        <f>INDEX('swingweight table'!$E$2:$E$2601,MATCH(IF(K153&lt;((MROUND(K153,0.175)+0.1)+(MROUND(K153,0.175)-0.075))/2,MROUND(K153,0.175)-0.0749,MROUND(K153,0.175)+0.1001),'swingweight table'!$D$2:$D$2601,1))</f>
        <v>#N/A</v>
      </c>
      <c r="N153" s="55">
        <f t="shared" si="18"/>
        <v>0</v>
      </c>
      <c r="O153" s="22">
        <f t="shared" si="26"/>
        <v>0</v>
      </c>
      <c r="P153" s="22">
        <f t="shared" si="19"/>
        <v>0</v>
      </c>
      <c r="Q153" s="22">
        <f t="shared" si="20"/>
        <v>0</v>
      </c>
      <c r="R153" s="22">
        <f t="shared" si="21"/>
        <v>0</v>
      </c>
      <c r="S153" s="24">
        <f t="shared" si="22"/>
        <v>0</v>
      </c>
      <c r="T153" s="24">
        <f t="shared" si="23"/>
        <v>0</v>
      </c>
      <c r="U153" s="5"/>
      <c r="V153" s="5"/>
      <c r="W153" s="5"/>
      <c r="X153" s="5"/>
      <c r="Y153" s="5"/>
      <c r="Z153" s="5"/>
      <c r="AA153" s="5"/>
    </row>
    <row r="154" spans="1:27" x14ac:dyDescent="0.2">
      <c r="A154" s="17"/>
      <c r="B154" s="15"/>
      <c r="D154" s="15"/>
      <c r="E154" s="51"/>
      <c r="F154" s="51"/>
      <c r="G154" s="63"/>
      <c r="H154" s="7"/>
      <c r="I154" s="61" t="e">
        <f>INDEX('swingweight table'!$B$2:$B$2601,MATCH(MROUND(K154,0.175)+0.0001,'swingweight table'!$A$2:$A$2601,1))</f>
        <v>#N/A</v>
      </c>
      <c r="J154" s="60" t="e">
        <f>INDEX('swingweight table'!$B$2:$B$2601,MATCH(MROUND(O154,0.175)+0.0001,'swingweight table'!$A$2:$A$2601,1))</f>
        <v>#N/A</v>
      </c>
      <c r="K154" s="60">
        <f t="shared" si="24"/>
        <v>0</v>
      </c>
      <c r="L154" s="60">
        <f t="shared" si="25"/>
        <v>0</v>
      </c>
      <c r="M154" s="55" t="e">
        <f>INDEX('swingweight table'!$E$2:$E$2601,MATCH(IF(K154&lt;((MROUND(K154,0.175)+0.1)+(MROUND(K154,0.175)-0.075))/2,MROUND(K154,0.175)-0.0749,MROUND(K154,0.175)+0.1001),'swingweight table'!$D$2:$D$2601,1))</f>
        <v>#N/A</v>
      </c>
      <c r="N154" s="55">
        <f t="shared" si="18"/>
        <v>0</v>
      </c>
      <c r="O154" s="22">
        <f t="shared" si="26"/>
        <v>0</v>
      </c>
      <c r="P154" s="22">
        <f t="shared" si="19"/>
        <v>0</v>
      </c>
      <c r="Q154" s="22">
        <f t="shared" si="20"/>
        <v>0</v>
      </c>
      <c r="R154" s="22">
        <f t="shared" si="21"/>
        <v>0</v>
      </c>
      <c r="S154" s="24">
        <f t="shared" si="22"/>
        <v>0</v>
      </c>
      <c r="T154" s="24">
        <f t="shared" si="23"/>
        <v>0</v>
      </c>
      <c r="U154" s="5"/>
      <c r="V154" s="5"/>
      <c r="W154" s="5"/>
      <c r="X154" s="5"/>
      <c r="Y154" s="5"/>
      <c r="Z154" s="5"/>
      <c r="AA154" s="5"/>
    </row>
    <row r="155" spans="1:27" x14ac:dyDescent="0.2">
      <c r="A155" s="17"/>
      <c r="B155" s="15"/>
      <c r="D155" s="15"/>
      <c r="E155" s="51"/>
      <c r="F155" s="51"/>
      <c r="G155" s="63"/>
      <c r="H155" s="7"/>
      <c r="I155" s="61" t="e">
        <f>INDEX('swingweight table'!$B$2:$B$2601,MATCH(MROUND(K155,0.175)+0.0001,'swingweight table'!$A$2:$A$2601,1))</f>
        <v>#N/A</v>
      </c>
      <c r="J155" s="60" t="e">
        <f>INDEX('swingweight table'!$B$2:$B$2601,MATCH(MROUND(O155,0.175)+0.0001,'swingweight table'!$A$2:$A$2601,1))</f>
        <v>#N/A</v>
      </c>
      <c r="K155" s="60">
        <f t="shared" si="24"/>
        <v>0</v>
      </c>
      <c r="L155" s="60">
        <f t="shared" si="25"/>
        <v>0</v>
      </c>
      <c r="M155" s="55" t="e">
        <f>INDEX('swingweight table'!$E$2:$E$2601,MATCH(IF(K155&lt;((MROUND(K155,0.175)+0.1)+(MROUND(K155,0.175)-0.075))/2,MROUND(K155,0.175)-0.0749,MROUND(K155,0.175)+0.1001),'swingweight table'!$D$2:$D$2601,1))</f>
        <v>#N/A</v>
      </c>
      <c r="N155" s="55">
        <f t="shared" si="18"/>
        <v>0</v>
      </c>
      <c r="O155" s="22">
        <f t="shared" si="26"/>
        <v>0</v>
      </c>
      <c r="P155" s="22">
        <f t="shared" si="19"/>
        <v>0</v>
      </c>
      <c r="Q155" s="22">
        <f t="shared" si="20"/>
        <v>0</v>
      </c>
      <c r="R155" s="22">
        <f t="shared" si="21"/>
        <v>0</v>
      </c>
      <c r="S155" s="24">
        <f t="shared" si="22"/>
        <v>0</v>
      </c>
      <c r="T155" s="24">
        <f t="shared" si="23"/>
        <v>0</v>
      </c>
      <c r="U155" s="5"/>
      <c r="V155" s="5"/>
      <c r="W155" s="5"/>
      <c r="X155" s="5"/>
      <c r="Y155" s="5"/>
      <c r="Z155" s="5"/>
      <c r="AA155" s="5"/>
    </row>
    <row r="156" spans="1:27" x14ac:dyDescent="0.2">
      <c r="A156" s="17"/>
      <c r="B156" s="15"/>
      <c r="D156" s="15"/>
      <c r="E156" s="51"/>
      <c r="F156" s="51"/>
      <c r="G156" s="63"/>
      <c r="H156" s="7"/>
      <c r="I156" s="61" t="e">
        <f>INDEX('swingweight table'!$B$2:$B$2601,MATCH(MROUND(K156,0.175)+0.0001,'swingweight table'!$A$2:$A$2601,1))</f>
        <v>#N/A</v>
      </c>
      <c r="J156" s="60" t="e">
        <f>INDEX('swingweight table'!$B$2:$B$2601,MATCH(MROUND(O156,0.175)+0.0001,'swingweight table'!$A$2:$A$2601,1))</f>
        <v>#N/A</v>
      </c>
      <c r="K156" s="60">
        <f t="shared" si="24"/>
        <v>0</v>
      </c>
      <c r="L156" s="60">
        <f t="shared" si="25"/>
        <v>0</v>
      </c>
      <c r="M156" s="55" t="e">
        <f>INDEX('swingweight table'!$E$2:$E$2601,MATCH(IF(K156&lt;((MROUND(K156,0.175)+0.1)+(MROUND(K156,0.175)-0.075))/2,MROUND(K156,0.175)-0.0749,MROUND(K156,0.175)+0.1001),'swingweight table'!$D$2:$D$2601,1))</f>
        <v>#N/A</v>
      </c>
      <c r="N156" s="55">
        <f t="shared" si="18"/>
        <v>0</v>
      </c>
      <c r="O156" s="22">
        <f t="shared" si="26"/>
        <v>0</v>
      </c>
      <c r="P156" s="22">
        <f t="shared" si="19"/>
        <v>0</v>
      </c>
      <c r="Q156" s="22">
        <f t="shared" si="20"/>
        <v>0</v>
      </c>
      <c r="R156" s="22">
        <f t="shared" si="21"/>
        <v>0</v>
      </c>
      <c r="S156" s="24">
        <f t="shared" si="22"/>
        <v>0</v>
      </c>
      <c r="T156" s="24">
        <f t="shared" si="23"/>
        <v>0</v>
      </c>
      <c r="U156" s="5"/>
      <c r="V156" s="5"/>
      <c r="W156" s="5"/>
      <c r="X156" s="5"/>
      <c r="Y156" s="5"/>
      <c r="Z156" s="5"/>
      <c r="AA156" s="5"/>
    </row>
    <row r="157" spans="1:27" x14ac:dyDescent="0.2">
      <c r="A157" s="17"/>
      <c r="B157" s="15"/>
      <c r="D157" s="15"/>
      <c r="E157" s="51"/>
      <c r="F157" s="51"/>
      <c r="G157" s="63"/>
      <c r="H157" s="7"/>
      <c r="I157" s="61" t="e">
        <f>INDEX('swingweight table'!$B$2:$B$2601,MATCH(MROUND(K157,0.175)+0.0001,'swingweight table'!$A$2:$A$2601,1))</f>
        <v>#N/A</v>
      </c>
      <c r="J157" s="60" t="e">
        <f>INDEX('swingweight table'!$B$2:$B$2601,MATCH(MROUND(O157,0.175)+0.0001,'swingweight table'!$A$2:$A$2601,1))</f>
        <v>#N/A</v>
      </c>
      <c r="K157" s="60">
        <f t="shared" si="24"/>
        <v>0</v>
      </c>
      <c r="L157" s="60">
        <f t="shared" si="25"/>
        <v>0</v>
      </c>
      <c r="M157" s="55" t="e">
        <f>INDEX('swingweight table'!$E$2:$E$2601,MATCH(IF(K157&lt;((MROUND(K157,0.175)+0.1)+(MROUND(K157,0.175)-0.075))/2,MROUND(K157,0.175)-0.0749,MROUND(K157,0.175)+0.1001),'swingweight table'!$D$2:$D$2601,1))</f>
        <v>#N/A</v>
      </c>
      <c r="N157" s="55">
        <f t="shared" si="18"/>
        <v>0</v>
      </c>
      <c r="O157" s="22">
        <f t="shared" si="26"/>
        <v>0</v>
      </c>
      <c r="P157" s="22">
        <f t="shared" si="19"/>
        <v>0</v>
      </c>
      <c r="Q157" s="22">
        <f t="shared" si="20"/>
        <v>0</v>
      </c>
      <c r="R157" s="22">
        <f t="shared" si="21"/>
        <v>0</v>
      </c>
      <c r="S157" s="24">
        <f t="shared" si="22"/>
        <v>0</v>
      </c>
      <c r="T157" s="24">
        <f t="shared" si="23"/>
        <v>0</v>
      </c>
      <c r="U157" s="5"/>
      <c r="V157" s="5"/>
      <c r="W157" s="5"/>
      <c r="X157" s="5"/>
      <c r="Y157" s="5"/>
      <c r="Z157" s="5"/>
      <c r="AA157" s="5"/>
    </row>
    <row r="158" spans="1:27" x14ac:dyDescent="0.2">
      <c r="A158" s="17"/>
      <c r="B158" s="15"/>
      <c r="D158" s="15"/>
      <c r="E158" s="51"/>
      <c r="F158" s="51"/>
      <c r="G158" s="63"/>
      <c r="H158" s="7"/>
      <c r="I158" s="61" t="e">
        <f>INDEX('swingweight table'!$B$2:$B$2601,MATCH(MROUND(K158,0.175)+0.0001,'swingweight table'!$A$2:$A$2601,1))</f>
        <v>#N/A</v>
      </c>
      <c r="J158" s="60" t="e">
        <f>INDEX('swingweight table'!$B$2:$B$2601,MATCH(MROUND(O158,0.175)+0.0001,'swingweight table'!$A$2:$A$2601,1))</f>
        <v>#N/A</v>
      </c>
      <c r="K158" s="60">
        <f t="shared" si="24"/>
        <v>0</v>
      </c>
      <c r="L158" s="60">
        <f t="shared" si="25"/>
        <v>0</v>
      </c>
      <c r="M158" s="55" t="e">
        <f>INDEX('swingweight table'!$E$2:$E$2601,MATCH(IF(K158&lt;((MROUND(K158,0.175)+0.1)+(MROUND(K158,0.175)-0.075))/2,MROUND(K158,0.175)-0.0749,MROUND(K158,0.175)+0.1001),'swingweight table'!$D$2:$D$2601,1))</f>
        <v>#N/A</v>
      </c>
      <c r="N158" s="55">
        <f t="shared" si="18"/>
        <v>0</v>
      </c>
      <c r="O158" s="22">
        <f t="shared" si="26"/>
        <v>0</v>
      </c>
      <c r="P158" s="22">
        <f t="shared" si="19"/>
        <v>0</v>
      </c>
      <c r="Q158" s="22">
        <f t="shared" si="20"/>
        <v>0</v>
      </c>
      <c r="R158" s="22">
        <f t="shared" si="21"/>
        <v>0</v>
      </c>
      <c r="S158" s="24">
        <f t="shared" si="22"/>
        <v>0</v>
      </c>
      <c r="T158" s="24">
        <f t="shared" si="23"/>
        <v>0</v>
      </c>
      <c r="U158" s="5"/>
      <c r="V158" s="5"/>
      <c r="W158" s="5"/>
      <c r="X158" s="5"/>
      <c r="Y158" s="5"/>
      <c r="Z158" s="5"/>
      <c r="AA158" s="5"/>
    </row>
    <row r="159" spans="1:27" x14ac:dyDescent="0.2">
      <c r="A159" s="17"/>
      <c r="B159" s="15"/>
      <c r="D159" s="15"/>
      <c r="E159" s="51"/>
      <c r="F159" s="51"/>
      <c r="G159" s="63"/>
      <c r="H159" s="7"/>
      <c r="I159" s="61" t="e">
        <f>INDEX('swingweight table'!$B$2:$B$2601,MATCH(MROUND(K159,0.175)+0.0001,'swingweight table'!$A$2:$A$2601,1))</f>
        <v>#N/A</v>
      </c>
      <c r="J159" s="60" t="e">
        <f>INDEX('swingweight table'!$B$2:$B$2601,MATCH(MROUND(O159,0.175)+0.0001,'swingweight table'!$A$2:$A$2601,1))</f>
        <v>#N/A</v>
      </c>
      <c r="K159" s="60">
        <f t="shared" si="24"/>
        <v>0</v>
      </c>
      <c r="L159" s="60">
        <f t="shared" si="25"/>
        <v>0</v>
      </c>
      <c r="M159" s="55" t="e">
        <f>INDEX('swingweight table'!$E$2:$E$2601,MATCH(IF(K159&lt;((MROUND(K159,0.175)+0.1)+(MROUND(K159,0.175)-0.075))/2,MROUND(K159,0.175)-0.0749,MROUND(K159,0.175)+0.1001),'swingweight table'!$D$2:$D$2601,1))</f>
        <v>#N/A</v>
      </c>
      <c r="N159" s="55">
        <f t="shared" si="18"/>
        <v>0</v>
      </c>
      <c r="O159" s="22">
        <f t="shared" si="26"/>
        <v>0</v>
      </c>
      <c r="P159" s="22">
        <f t="shared" si="19"/>
        <v>0</v>
      </c>
      <c r="Q159" s="22">
        <f t="shared" si="20"/>
        <v>0</v>
      </c>
      <c r="R159" s="22">
        <f t="shared" si="21"/>
        <v>0</v>
      </c>
      <c r="S159" s="24">
        <f t="shared" si="22"/>
        <v>0</v>
      </c>
      <c r="T159" s="24">
        <f t="shared" si="23"/>
        <v>0</v>
      </c>
      <c r="U159" s="5"/>
      <c r="V159" s="5"/>
      <c r="W159" s="5"/>
      <c r="X159" s="5"/>
      <c r="Y159" s="5"/>
      <c r="Z159" s="5"/>
      <c r="AA159" s="5"/>
    </row>
    <row r="160" spans="1:27" x14ac:dyDescent="0.2">
      <c r="A160" s="17"/>
      <c r="B160" s="15"/>
      <c r="D160" s="15"/>
      <c r="E160" s="51"/>
      <c r="F160" s="51"/>
      <c r="G160" s="63"/>
      <c r="H160" s="7"/>
      <c r="I160" s="61" t="e">
        <f>INDEX('swingweight table'!$B$2:$B$2601,MATCH(MROUND(K160,0.175)+0.0001,'swingweight table'!$A$2:$A$2601,1))</f>
        <v>#N/A</v>
      </c>
      <c r="J160" s="60" t="e">
        <f>INDEX('swingweight table'!$B$2:$B$2601,MATCH(MROUND(O160,0.175)+0.0001,'swingweight table'!$A$2:$A$2601,1))</f>
        <v>#N/A</v>
      </c>
      <c r="K160" s="60">
        <f t="shared" si="24"/>
        <v>0</v>
      </c>
      <c r="L160" s="60">
        <f t="shared" si="25"/>
        <v>0</v>
      </c>
      <c r="M160" s="55" t="e">
        <f>INDEX('swingweight table'!$E$2:$E$2601,MATCH(IF(K160&lt;((MROUND(K160,0.175)+0.1)+(MROUND(K160,0.175)-0.075))/2,MROUND(K160,0.175)-0.0749,MROUND(K160,0.175)+0.1001),'swingweight table'!$D$2:$D$2601,1))</f>
        <v>#N/A</v>
      </c>
      <c r="N160" s="55">
        <f t="shared" si="18"/>
        <v>0</v>
      </c>
      <c r="O160" s="22">
        <f t="shared" si="26"/>
        <v>0</v>
      </c>
      <c r="P160" s="22">
        <f t="shared" si="19"/>
        <v>0</v>
      </c>
      <c r="Q160" s="22">
        <f t="shared" si="20"/>
        <v>0</v>
      </c>
      <c r="R160" s="22">
        <f t="shared" si="21"/>
        <v>0</v>
      </c>
      <c r="S160" s="24">
        <f t="shared" si="22"/>
        <v>0</v>
      </c>
      <c r="T160" s="24">
        <f t="shared" si="23"/>
        <v>0</v>
      </c>
      <c r="U160" s="5"/>
      <c r="V160" s="5"/>
      <c r="W160" s="5"/>
      <c r="X160" s="5"/>
      <c r="Y160" s="5"/>
      <c r="Z160" s="5"/>
      <c r="AA160" s="5"/>
    </row>
    <row r="161" spans="1:27" x14ac:dyDescent="0.2">
      <c r="A161" s="17"/>
      <c r="B161" s="15"/>
      <c r="D161" s="15"/>
      <c r="E161" s="51"/>
      <c r="F161" s="51"/>
      <c r="G161" s="63"/>
      <c r="H161" s="7"/>
      <c r="I161" s="61" t="e">
        <f>INDEX('swingweight table'!$B$2:$B$2601,MATCH(MROUND(K161,0.175)+0.0001,'swingweight table'!$A$2:$A$2601,1))</f>
        <v>#N/A</v>
      </c>
      <c r="J161" s="60" t="e">
        <f>INDEX('swingweight table'!$B$2:$B$2601,MATCH(MROUND(O161,0.175)+0.0001,'swingweight table'!$A$2:$A$2601,1))</f>
        <v>#N/A</v>
      </c>
      <c r="K161" s="60">
        <f t="shared" si="24"/>
        <v>0</v>
      </c>
      <c r="L161" s="60">
        <f t="shared" si="25"/>
        <v>0</v>
      </c>
      <c r="M161" s="55" t="e">
        <f>INDEX('swingweight table'!$E$2:$E$2601,MATCH(IF(K161&lt;((MROUND(K161,0.175)+0.1)+(MROUND(K161,0.175)-0.075))/2,MROUND(K161,0.175)-0.0749,MROUND(K161,0.175)+0.1001),'swingweight table'!$D$2:$D$2601,1))</f>
        <v>#N/A</v>
      </c>
      <c r="N161" s="55">
        <f t="shared" si="18"/>
        <v>0</v>
      </c>
      <c r="O161" s="22">
        <f t="shared" si="26"/>
        <v>0</v>
      </c>
      <c r="P161" s="22">
        <f t="shared" si="19"/>
        <v>0</v>
      </c>
      <c r="Q161" s="22">
        <f t="shared" si="20"/>
        <v>0</v>
      </c>
      <c r="R161" s="22">
        <f t="shared" si="21"/>
        <v>0</v>
      </c>
      <c r="S161" s="24">
        <f t="shared" si="22"/>
        <v>0</v>
      </c>
      <c r="T161" s="24">
        <f t="shared" si="23"/>
        <v>0</v>
      </c>
      <c r="U161" s="5"/>
      <c r="V161" s="5"/>
      <c r="W161" s="5"/>
      <c r="X161" s="5"/>
      <c r="Y161" s="5"/>
      <c r="Z161" s="5"/>
      <c r="AA161" s="5"/>
    </row>
    <row r="162" spans="1:27" x14ac:dyDescent="0.2">
      <c r="A162" s="17"/>
      <c r="B162" s="15"/>
      <c r="D162" s="15"/>
      <c r="E162" s="51"/>
      <c r="F162" s="51"/>
      <c r="G162" s="63"/>
      <c r="H162" s="7"/>
      <c r="I162" s="61" t="e">
        <f>INDEX('swingweight table'!$B$2:$B$2601,MATCH(MROUND(K162,0.175)+0.0001,'swingweight table'!$A$2:$A$2601,1))</f>
        <v>#N/A</v>
      </c>
      <c r="J162" s="60" t="e">
        <f>INDEX('swingweight table'!$B$2:$B$2601,MATCH(MROUND(O162,0.175)+0.0001,'swingweight table'!$A$2:$A$2601,1))</f>
        <v>#N/A</v>
      </c>
      <c r="K162" s="60">
        <f t="shared" si="24"/>
        <v>0</v>
      </c>
      <c r="L162" s="60">
        <f t="shared" si="25"/>
        <v>0</v>
      </c>
      <c r="M162" s="55" t="e">
        <f>INDEX('swingweight table'!$E$2:$E$2601,MATCH(IF(K162&lt;((MROUND(K162,0.175)+0.1)+(MROUND(K162,0.175)-0.075))/2,MROUND(K162,0.175)-0.0749,MROUND(K162,0.175)+0.1001),'swingweight table'!$D$2:$D$2601,1))</f>
        <v>#N/A</v>
      </c>
      <c r="N162" s="55">
        <f t="shared" si="18"/>
        <v>0</v>
      </c>
      <c r="O162" s="22">
        <f t="shared" si="26"/>
        <v>0</v>
      </c>
      <c r="P162" s="22">
        <f t="shared" si="19"/>
        <v>0</v>
      </c>
      <c r="Q162" s="22">
        <f t="shared" si="20"/>
        <v>0</v>
      </c>
      <c r="R162" s="22">
        <f t="shared" si="21"/>
        <v>0</v>
      </c>
      <c r="S162" s="24">
        <f t="shared" si="22"/>
        <v>0</v>
      </c>
      <c r="T162" s="24">
        <f t="shared" si="23"/>
        <v>0</v>
      </c>
      <c r="U162" s="5"/>
      <c r="V162" s="5"/>
      <c r="W162" s="5"/>
      <c r="X162" s="5"/>
      <c r="Y162" s="5"/>
      <c r="Z162" s="5"/>
      <c r="AA162" s="5"/>
    </row>
    <row r="163" spans="1:27" x14ac:dyDescent="0.2">
      <c r="A163" s="17"/>
      <c r="B163" s="15"/>
      <c r="D163" s="15"/>
      <c r="E163" s="51"/>
      <c r="F163" s="51"/>
      <c r="G163" s="63"/>
      <c r="H163" s="7"/>
      <c r="I163" s="61" t="e">
        <f>INDEX('swingweight table'!$B$2:$B$2601,MATCH(MROUND(K163,0.175)+0.0001,'swingweight table'!$A$2:$A$2601,1))</f>
        <v>#N/A</v>
      </c>
      <c r="J163" s="60" t="e">
        <f>INDEX('swingweight table'!$B$2:$B$2601,MATCH(MROUND(O163,0.175)+0.0001,'swingweight table'!$A$2:$A$2601,1))</f>
        <v>#N/A</v>
      </c>
      <c r="K163" s="60">
        <f t="shared" si="24"/>
        <v>0</v>
      </c>
      <c r="L163" s="60">
        <f t="shared" si="25"/>
        <v>0</v>
      </c>
      <c r="M163" s="55" t="e">
        <f>INDEX('swingweight table'!$E$2:$E$2601,MATCH(IF(K163&lt;((MROUND(K163,0.175)+0.1)+(MROUND(K163,0.175)-0.075))/2,MROUND(K163,0.175)-0.0749,MROUND(K163,0.175)+0.1001),'swingweight table'!$D$2:$D$2601,1))</f>
        <v>#N/A</v>
      </c>
      <c r="N163" s="55">
        <f t="shared" si="18"/>
        <v>0</v>
      </c>
      <c r="O163" s="22">
        <f t="shared" si="26"/>
        <v>0</v>
      </c>
      <c r="P163" s="22">
        <f t="shared" si="19"/>
        <v>0</v>
      </c>
      <c r="Q163" s="22">
        <f t="shared" si="20"/>
        <v>0</v>
      </c>
      <c r="R163" s="22">
        <f t="shared" si="21"/>
        <v>0</v>
      </c>
      <c r="S163" s="24">
        <f t="shared" si="22"/>
        <v>0</v>
      </c>
      <c r="T163" s="24">
        <f t="shared" si="23"/>
        <v>0</v>
      </c>
      <c r="U163" s="5"/>
      <c r="V163" s="5"/>
      <c r="W163" s="5"/>
      <c r="X163" s="5"/>
      <c r="Y163" s="5"/>
      <c r="Z163" s="5"/>
      <c r="AA163" s="5"/>
    </row>
    <row r="164" spans="1:27" x14ac:dyDescent="0.2">
      <c r="A164" s="17"/>
      <c r="B164" s="15"/>
      <c r="D164" s="15"/>
      <c r="E164" s="51"/>
      <c r="F164" s="51"/>
      <c r="G164" s="63"/>
      <c r="H164" s="7"/>
      <c r="I164" s="61" t="e">
        <f>INDEX('swingweight table'!$B$2:$B$2601,MATCH(MROUND(K164,0.175)+0.0001,'swingweight table'!$A$2:$A$2601,1))</f>
        <v>#N/A</v>
      </c>
      <c r="J164" s="60" t="e">
        <f>INDEX('swingweight table'!$B$2:$B$2601,MATCH(MROUND(O164,0.175)+0.0001,'swingweight table'!$A$2:$A$2601,1))</f>
        <v>#N/A</v>
      </c>
      <c r="K164" s="60">
        <f t="shared" si="24"/>
        <v>0</v>
      </c>
      <c r="L164" s="60">
        <f t="shared" si="25"/>
        <v>0</v>
      </c>
      <c r="M164" s="55" t="e">
        <f>INDEX('swingweight table'!$E$2:$E$2601,MATCH(IF(K164&lt;((MROUND(K164,0.175)+0.1)+(MROUND(K164,0.175)-0.075))/2,MROUND(K164,0.175)-0.0749,MROUND(K164,0.175)+0.1001),'swingweight table'!$D$2:$D$2601,1))</f>
        <v>#N/A</v>
      </c>
      <c r="N164" s="55">
        <f t="shared" si="18"/>
        <v>0</v>
      </c>
      <c r="O164" s="22">
        <f t="shared" si="26"/>
        <v>0</v>
      </c>
      <c r="P164" s="22">
        <f t="shared" si="19"/>
        <v>0</v>
      </c>
      <c r="Q164" s="22">
        <f t="shared" si="20"/>
        <v>0</v>
      </c>
      <c r="R164" s="22">
        <f t="shared" si="21"/>
        <v>0</v>
      </c>
      <c r="S164" s="24">
        <f t="shared" si="22"/>
        <v>0</v>
      </c>
      <c r="T164" s="24">
        <f t="shared" si="23"/>
        <v>0</v>
      </c>
      <c r="U164" s="5"/>
      <c r="V164" s="5"/>
      <c r="W164" s="5"/>
      <c r="X164" s="5"/>
      <c r="Y164" s="5"/>
      <c r="Z164" s="5"/>
      <c r="AA164" s="5"/>
    </row>
    <row r="165" spans="1:27" x14ac:dyDescent="0.2">
      <c r="A165" s="17"/>
      <c r="B165" s="15"/>
      <c r="D165" s="15"/>
      <c r="E165" s="51"/>
      <c r="F165" s="51"/>
      <c r="G165" s="63"/>
      <c r="H165" s="7"/>
      <c r="I165" s="61" t="e">
        <f>INDEX('swingweight table'!$B$2:$B$2601,MATCH(MROUND(K165,0.175)+0.0001,'swingweight table'!$A$2:$A$2601,1))</f>
        <v>#N/A</v>
      </c>
      <c r="J165" s="60" t="e">
        <f>INDEX('swingweight table'!$B$2:$B$2601,MATCH(MROUND(O165,0.175)+0.0001,'swingweight table'!$A$2:$A$2601,1))</f>
        <v>#N/A</v>
      </c>
      <c r="K165" s="60">
        <f t="shared" si="24"/>
        <v>0</v>
      </c>
      <c r="L165" s="60">
        <f t="shared" si="25"/>
        <v>0</v>
      </c>
      <c r="M165" s="55" t="e">
        <f>INDEX('swingweight table'!$E$2:$E$2601,MATCH(IF(K165&lt;((MROUND(K165,0.175)+0.1)+(MROUND(K165,0.175)-0.075))/2,MROUND(K165,0.175)-0.0749,MROUND(K165,0.175)+0.1001),'swingweight table'!$D$2:$D$2601,1))</f>
        <v>#N/A</v>
      </c>
      <c r="N165" s="55">
        <f t="shared" si="18"/>
        <v>0</v>
      </c>
      <c r="O165" s="22">
        <f t="shared" si="26"/>
        <v>0</v>
      </c>
      <c r="P165" s="22">
        <f t="shared" si="19"/>
        <v>0</v>
      </c>
      <c r="Q165" s="22">
        <f t="shared" si="20"/>
        <v>0</v>
      </c>
      <c r="R165" s="22">
        <f t="shared" si="21"/>
        <v>0</v>
      </c>
      <c r="S165" s="24">
        <f t="shared" si="22"/>
        <v>0</v>
      </c>
      <c r="T165" s="24">
        <f t="shared" si="23"/>
        <v>0</v>
      </c>
      <c r="U165" s="5"/>
      <c r="V165" s="5"/>
      <c r="W165" s="5"/>
      <c r="X165" s="5"/>
      <c r="Y165" s="5"/>
      <c r="Z165" s="5"/>
      <c r="AA165" s="5"/>
    </row>
    <row r="166" spans="1:27" x14ac:dyDescent="0.2">
      <c r="A166" s="17"/>
      <c r="B166" s="15"/>
      <c r="D166" s="15"/>
      <c r="E166" s="51"/>
      <c r="F166" s="51"/>
      <c r="G166" s="63"/>
      <c r="H166" s="7"/>
      <c r="I166" s="61" t="e">
        <f>INDEX('swingweight table'!$B$2:$B$2601,MATCH(MROUND(K166,0.175)+0.0001,'swingweight table'!$A$2:$A$2601,1))</f>
        <v>#N/A</v>
      </c>
      <c r="J166" s="60" t="e">
        <f>INDEX('swingweight table'!$B$2:$B$2601,MATCH(MROUND(O166,0.175)+0.0001,'swingweight table'!$A$2:$A$2601,1))</f>
        <v>#N/A</v>
      </c>
      <c r="K166" s="60">
        <f t="shared" si="24"/>
        <v>0</v>
      </c>
      <c r="L166" s="60">
        <f t="shared" si="25"/>
        <v>0</v>
      </c>
      <c r="M166" s="55" t="e">
        <f>INDEX('swingweight table'!$E$2:$E$2601,MATCH(IF(K166&lt;((MROUND(K166,0.175)+0.1)+(MROUND(K166,0.175)-0.075))/2,MROUND(K166,0.175)-0.0749,MROUND(K166,0.175)+0.1001),'swingweight table'!$D$2:$D$2601,1))</f>
        <v>#N/A</v>
      </c>
      <c r="N166" s="55">
        <f t="shared" si="18"/>
        <v>0</v>
      </c>
      <c r="O166" s="22">
        <f t="shared" si="26"/>
        <v>0</v>
      </c>
      <c r="P166" s="22">
        <f t="shared" si="19"/>
        <v>0</v>
      </c>
      <c r="Q166" s="22">
        <f t="shared" si="20"/>
        <v>0</v>
      </c>
      <c r="R166" s="22">
        <f t="shared" si="21"/>
        <v>0</v>
      </c>
      <c r="S166" s="24">
        <f t="shared" si="22"/>
        <v>0</v>
      </c>
      <c r="T166" s="24">
        <f t="shared" si="23"/>
        <v>0</v>
      </c>
      <c r="U166" s="5"/>
      <c r="V166" s="5"/>
      <c r="W166" s="5"/>
      <c r="X166" s="5"/>
      <c r="Y166" s="5"/>
      <c r="Z166" s="5"/>
      <c r="AA166" s="5"/>
    </row>
    <row r="167" spans="1:27" x14ac:dyDescent="0.2">
      <c r="A167" s="17"/>
      <c r="B167" s="15"/>
      <c r="D167" s="15"/>
      <c r="E167" s="51"/>
      <c r="F167" s="51"/>
      <c r="G167" s="63"/>
      <c r="H167" s="7"/>
      <c r="I167" s="61" t="e">
        <f>INDEX('swingweight table'!$B$2:$B$2601,MATCH(MROUND(K167,0.175)+0.0001,'swingweight table'!$A$2:$A$2601,1))</f>
        <v>#N/A</v>
      </c>
      <c r="J167" s="60" t="e">
        <f>INDEX('swingweight table'!$B$2:$B$2601,MATCH(MROUND(O167,0.175)+0.0001,'swingweight table'!$A$2:$A$2601,1))</f>
        <v>#N/A</v>
      </c>
      <c r="K167" s="60">
        <f t="shared" si="24"/>
        <v>0</v>
      </c>
      <c r="L167" s="60">
        <f t="shared" si="25"/>
        <v>0</v>
      </c>
      <c r="M167" s="55" t="e">
        <f>INDEX('swingweight table'!$E$2:$E$2601,MATCH(IF(K167&lt;((MROUND(K167,0.175)+0.1)+(MROUND(K167,0.175)-0.075))/2,MROUND(K167,0.175)-0.0749,MROUND(K167,0.175)+0.1001),'swingweight table'!$D$2:$D$2601,1))</f>
        <v>#N/A</v>
      </c>
      <c r="N167" s="55">
        <f t="shared" si="18"/>
        <v>0</v>
      </c>
      <c r="O167" s="22">
        <f t="shared" si="26"/>
        <v>0</v>
      </c>
      <c r="P167" s="22">
        <f t="shared" si="19"/>
        <v>0</v>
      </c>
      <c r="Q167" s="22">
        <f t="shared" si="20"/>
        <v>0</v>
      </c>
      <c r="R167" s="22">
        <f t="shared" si="21"/>
        <v>0</v>
      </c>
      <c r="S167" s="24">
        <f t="shared" si="22"/>
        <v>0</v>
      </c>
      <c r="T167" s="24">
        <f t="shared" si="23"/>
        <v>0</v>
      </c>
      <c r="U167" s="5"/>
      <c r="V167" s="5"/>
      <c r="W167" s="5"/>
      <c r="X167" s="5"/>
      <c r="Y167" s="5"/>
      <c r="Z167" s="5"/>
      <c r="AA167" s="5"/>
    </row>
    <row r="168" spans="1:27" x14ac:dyDescent="0.2">
      <c r="A168" s="17"/>
      <c r="B168" s="15"/>
      <c r="D168" s="15"/>
      <c r="E168" s="51"/>
      <c r="F168" s="51"/>
      <c r="G168" s="63"/>
      <c r="H168" s="7"/>
      <c r="I168" s="61" t="e">
        <f>INDEX('swingweight table'!$B$2:$B$2601,MATCH(MROUND(K168,0.175)+0.0001,'swingweight table'!$A$2:$A$2601,1))</f>
        <v>#N/A</v>
      </c>
      <c r="J168" s="60" t="e">
        <f>INDEX('swingweight table'!$B$2:$B$2601,MATCH(MROUND(O168,0.175)+0.0001,'swingweight table'!$A$2:$A$2601,1))</f>
        <v>#N/A</v>
      </c>
      <c r="K168" s="60">
        <f t="shared" si="24"/>
        <v>0</v>
      </c>
      <c r="L168" s="60">
        <f t="shared" si="25"/>
        <v>0</v>
      </c>
      <c r="M168" s="55" t="e">
        <f>INDEX('swingweight table'!$E$2:$E$2601,MATCH(IF(K168&lt;((MROUND(K168,0.175)+0.1)+(MROUND(K168,0.175)-0.075))/2,MROUND(K168,0.175)-0.0749,MROUND(K168,0.175)+0.1001),'swingweight table'!$D$2:$D$2601,1))</f>
        <v>#N/A</v>
      </c>
      <c r="N168" s="55">
        <f t="shared" si="18"/>
        <v>0</v>
      </c>
      <c r="O168" s="22">
        <f t="shared" si="26"/>
        <v>0</v>
      </c>
      <c r="P168" s="22">
        <f t="shared" si="19"/>
        <v>0</v>
      </c>
      <c r="Q168" s="22">
        <f t="shared" si="20"/>
        <v>0</v>
      </c>
      <c r="R168" s="22">
        <f t="shared" si="21"/>
        <v>0</v>
      </c>
      <c r="S168" s="24">
        <f t="shared" si="22"/>
        <v>0</v>
      </c>
      <c r="T168" s="24">
        <f t="shared" si="23"/>
        <v>0</v>
      </c>
      <c r="U168" s="5"/>
      <c r="V168" s="5"/>
      <c r="W168" s="5"/>
      <c r="X168" s="5"/>
      <c r="Y168" s="5"/>
      <c r="Z168" s="5"/>
      <c r="AA168" s="5"/>
    </row>
    <row r="169" spans="1:27" x14ac:dyDescent="0.2">
      <c r="A169" s="17"/>
      <c r="B169" s="15"/>
      <c r="D169" s="15"/>
      <c r="E169" s="51"/>
      <c r="F169" s="51"/>
      <c r="G169" s="63"/>
      <c r="H169" s="7"/>
      <c r="I169" s="61" t="e">
        <f>INDEX('swingweight table'!$B$2:$B$2601,MATCH(MROUND(K169,0.175)+0.0001,'swingweight table'!$A$2:$A$2601,1))</f>
        <v>#N/A</v>
      </c>
      <c r="J169" s="60" t="e">
        <f>INDEX('swingweight table'!$B$2:$B$2601,MATCH(MROUND(O169,0.175)+0.0001,'swingweight table'!$A$2:$A$2601,1))</f>
        <v>#N/A</v>
      </c>
      <c r="K169" s="60">
        <f t="shared" si="24"/>
        <v>0</v>
      </c>
      <c r="L169" s="60">
        <f t="shared" si="25"/>
        <v>0</v>
      </c>
      <c r="M169" s="55" t="e">
        <f>INDEX('swingweight table'!$E$2:$E$2601,MATCH(IF(K169&lt;((MROUND(K169,0.175)+0.1)+(MROUND(K169,0.175)-0.075))/2,MROUND(K169,0.175)-0.0749,MROUND(K169,0.175)+0.1001),'swingweight table'!$D$2:$D$2601,1))</f>
        <v>#N/A</v>
      </c>
      <c r="N169" s="55">
        <f t="shared" si="18"/>
        <v>0</v>
      </c>
      <c r="O169" s="22">
        <f t="shared" si="26"/>
        <v>0</v>
      </c>
      <c r="P169" s="22">
        <f t="shared" si="19"/>
        <v>0</v>
      </c>
      <c r="Q169" s="22">
        <f t="shared" si="20"/>
        <v>0</v>
      </c>
      <c r="R169" s="22">
        <f t="shared" si="21"/>
        <v>0</v>
      </c>
      <c r="S169" s="24">
        <f t="shared" si="22"/>
        <v>0</v>
      </c>
      <c r="T169" s="24">
        <f t="shared" si="23"/>
        <v>0</v>
      </c>
      <c r="U169" s="5"/>
      <c r="V169" s="5"/>
      <c r="W169" s="5"/>
      <c r="X169" s="5"/>
      <c r="Y169" s="5"/>
      <c r="Z169" s="5"/>
      <c r="AA169" s="5"/>
    </row>
    <row r="170" spans="1:27" x14ac:dyDescent="0.2">
      <c r="A170" s="17"/>
      <c r="B170" s="15"/>
      <c r="D170" s="15"/>
      <c r="E170" s="51"/>
      <c r="F170" s="51"/>
      <c r="G170" s="63"/>
      <c r="H170" s="7"/>
      <c r="I170" s="61" t="e">
        <f>INDEX('swingweight table'!$B$2:$B$2601,MATCH(MROUND(K170,0.175)+0.0001,'swingweight table'!$A$2:$A$2601,1))</f>
        <v>#N/A</v>
      </c>
      <c r="J170" s="60" t="e">
        <f>INDEX('swingweight table'!$B$2:$B$2601,MATCH(MROUND(O170,0.175)+0.0001,'swingweight table'!$A$2:$A$2601,1))</f>
        <v>#N/A</v>
      </c>
      <c r="K170" s="60">
        <f t="shared" si="24"/>
        <v>0</v>
      </c>
      <c r="L170" s="60">
        <f t="shared" si="25"/>
        <v>0</v>
      </c>
      <c r="M170" s="55" t="e">
        <f>INDEX('swingweight table'!$E$2:$E$2601,MATCH(IF(K170&lt;((MROUND(K170,0.175)+0.1)+(MROUND(K170,0.175)-0.075))/2,MROUND(K170,0.175)-0.0749,MROUND(K170,0.175)+0.1001),'swingweight table'!$D$2:$D$2601,1))</f>
        <v>#N/A</v>
      </c>
      <c r="N170" s="55">
        <f t="shared" si="18"/>
        <v>0</v>
      </c>
      <c r="O170" s="22">
        <f t="shared" si="26"/>
        <v>0</v>
      </c>
      <c r="P170" s="22">
        <f t="shared" si="19"/>
        <v>0</v>
      </c>
      <c r="Q170" s="22">
        <f t="shared" si="20"/>
        <v>0</v>
      </c>
      <c r="R170" s="22">
        <f t="shared" si="21"/>
        <v>0</v>
      </c>
      <c r="S170" s="24">
        <f t="shared" si="22"/>
        <v>0</v>
      </c>
      <c r="T170" s="24">
        <f t="shared" si="23"/>
        <v>0</v>
      </c>
      <c r="U170" s="5"/>
      <c r="V170" s="5"/>
      <c r="W170" s="5"/>
      <c r="X170" s="5"/>
      <c r="Y170" s="5"/>
      <c r="Z170" s="5"/>
      <c r="AA170" s="5"/>
    </row>
    <row r="171" spans="1:27" x14ac:dyDescent="0.2">
      <c r="A171" s="17"/>
      <c r="B171" s="15"/>
      <c r="D171" s="15"/>
      <c r="E171" s="51"/>
      <c r="F171" s="51"/>
      <c r="G171" s="63"/>
      <c r="H171" s="7"/>
      <c r="I171" s="61" t="e">
        <f>INDEX('swingweight table'!$B$2:$B$2601,MATCH(MROUND(K171,0.175)+0.0001,'swingweight table'!$A$2:$A$2601,1))</f>
        <v>#N/A</v>
      </c>
      <c r="J171" s="60" t="e">
        <f>INDEX('swingweight table'!$B$2:$B$2601,MATCH(MROUND(O171,0.175)+0.0001,'swingweight table'!$A$2:$A$2601,1))</f>
        <v>#N/A</v>
      </c>
      <c r="K171" s="60">
        <f t="shared" si="24"/>
        <v>0</v>
      </c>
      <c r="L171" s="60">
        <f t="shared" si="25"/>
        <v>0</v>
      </c>
      <c r="M171" s="55" t="e">
        <f>INDEX('swingweight table'!$E$2:$E$2601,MATCH(IF(K171&lt;((MROUND(K171,0.175)+0.1)+(MROUND(K171,0.175)-0.075))/2,MROUND(K171,0.175)-0.0749,MROUND(K171,0.175)+0.1001),'swingweight table'!$D$2:$D$2601,1))</f>
        <v>#N/A</v>
      </c>
      <c r="N171" s="55">
        <f t="shared" si="18"/>
        <v>0</v>
      </c>
      <c r="O171" s="22">
        <f t="shared" si="26"/>
        <v>0</v>
      </c>
      <c r="P171" s="22">
        <f t="shared" si="19"/>
        <v>0</v>
      </c>
      <c r="Q171" s="22">
        <f t="shared" si="20"/>
        <v>0</v>
      </c>
      <c r="R171" s="22">
        <f t="shared" si="21"/>
        <v>0</v>
      </c>
      <c r="S171" s="24">
        <f t="shared" si="22"/>
        <v>0</v>
      </c>
      <c r="T171" s="24">
        <f t="shared" si="23"/>
        <v>0</v>
      </c>
      <c r="U171" s="5"/>
      <c r="V171" s="5"/>
      <c r="W171" s="5"/>
      <c r="X171" s="5"/>
      <c r="Y171" s="5"/>
      <c r="Z171" s="5"/>
      <c r="AA171" s="5"/>
    </row>
    <row r="172" spans="1:27" x14ac:dyDescent="0.2">
      <c r="A172" s="17"/>
      <c r="B172" s="15"/>
      <c r="D172" s="15"/>
      <c r="E172" s="51"/>
      <c r="F172" s="51"/>
      <c r="G172" s="63"/>
      <c r="H172" s="7"/>
      <c r="I172" s="61" t="e">
        <f>INDEX('swingweight table'!$B$2:$B$2601,MATCH(MROUND(K172,0.175)+0.0001,'swingweight table'!$A$2:$A$2601,1))</f>
        <v>#N/A</v>
      </c>
      <c r="J172" s="60" t="e">
        <f>INDEX('swingweight table'!$B$2:$B$2601,MATCH(MROUND(O172,0.175)+0.0001,'swingweight table'!$A$2:$A$2601,1))</f>
        <v>#N/A</v>
      </c>
      <c r="K172" s="60">
        <f t="shared" si="24"/>
        <v>0</v>
      </c>
      <c r="L172" s="60">
        <f t="shared" si="25"/>
        <v>0</v>
      </c>
      <c r="M172" s="55" t="e">
        <f>INDEX('swingweight table'!$E$2:$E$2601,MATCH(IF(K172&lt;((MROUND(K172,0.175)+0.1)+(MROUND(K172,0.175)-0.075))/2,MROUND(K172,0.175)-0.0749,MROUND(K172,0.175)+0.1001),'swingweight table'!$D$2:$D$2601,1))</f>
        <v>#N/A</v>
      </c>
      <c r="N172" s="55">
        <f t="shared" si="18"/>
        <v>0</v>
      </c>
      <c r="O172" s="22">
        <f t="shared" si="26"/>
        <v>0</v>
      </c>
      <c r="P172" s="22">
        <f t="shared" si="19"/>
        <v>0</v>
      </c>
      <c r="Q172" s="22">
        <f t="shared" si="20"/>
        <v>0</v>
      </c>
      <c r="R172" s="22">
        <f t="shared" si="21"/>
        <v>0</v>
      </c>
      <c r="S172" s="24">
        <f t="shared" si="22"/>
        <v>0</v>
      </c>
      <c r="T172" s="24">
        <f t="shared" si="23"/>
        <v>0</v>
      </c>
      <c r="U172" s="5"/>
      <c r="V172" s="5"/>
      <c r="W172" s="5"/>
      <c r="X172" s="5"/>
      <c r="Y172" s="5"/>
      <c r="Z172" s="5"/>
      <c r="AA172" s="5"/>
    </row>
    <row r="173" spans="1:27" x14ac:dyDescent="0.2">
      <c r="A173" s="17"/>
      <c r="B173" s="15"/>
      <c r="D173" s="15"/>
      <c r="E173" s="51"/>
      <c r="F173" s="51"/>
      <c r="G173" s="63"/>
      <c r="H173" s="7"/>
      <c r="I173" s="61" t="e">
        <f>INDEX('swingweight table'!$B$2:$B$2601,MATCH(MROUND(K173,0.175)+0.0001,'swingweight table'!$A$2:$A$2601,1))</f>
        <v>#N/A</v>
      </c>
      <c r="J173" s="60" t="e">
        <f>INDEX('swingweight table'!$B$2:$B$2601,MATCH(MROUND(O173,0.175)+0.0001,'swingweight table'!$A$2:$A$2601,1))</f>
        <v>#N/A</v>
      </c>
      <c r="K173" s="60">
        <f t="shared" si="24"/>
        <v>0</v>
      </c>
      <c r="L173" s="60">
        <f t="shared" si="25"/>
        <v>0</v>
      </c>
      <c r="M173" s="55" t="e">
        <f>INDEX('swingweight table'!$E$2:$E$2601,MATCH(IF(K173&lt;((MROUND(K173,0.175)+0.1)+(MROUND(K173,0.175)-0.075))/2,MROUND(K173,0.175)-0.0749,MROUND(K173,0.175)+0.1001),'swingweight table'!$D$2:$D$2601,1))</f>
        <v>#N/A</v>
      </c>
      <c r="N173" s="55">
        <f t="shared" si="18"/>
        <v>0</v>
      </c>
      <c r="O173" s="22">
        <f t="shared" si="26"/>
        <v>0</v>
      </c>
      <c r="P173" s="22">
        <f t="shared" si="19"/>
        <v>0</v>
      </c>
      <c r="Q173" s="22">
        <f t="shared" si="20"/>
        <v>0</v>
      </c>
      <c r="R173" s="22">
        <f t="shared" si="21"/>
        <v>0</v>
      </c>
      <c r="S173" s="24">
        <f t="shared" si="22"/>
        <v>0</v>
      </c>
      <c r="T173" s="24">
        <f t="shared" si="23"/>
        <v>0</v>
      </c>
      <c r="U173" s="5"/>
      <c r="V173" s="5"/>
      <c r="W173" s="5"/>
      <c r="X173" s="5"/>
      <c r="Y173" s="5"/>
      <c r="Z173" s="5"/>
      <c r="AA173" s="5"/>
    </row>
    <row r="174" spans="1:27" x14ac:dyDescent="0.2">
      <c r="A174" s="17"/>
      <c r="B174" s="15"/>
      <c r="D174" s="15"/>
      <c r="E174" s="51"/>
      <c r="F174" s="51"/>
      <c r="G174" s="63"/>
      <c r="H174" s="7"/>
      <c r="I174" s="61" t="e">
        <f>INDEX('swingweight table'!$B$2:$B$2601,MATCH(MROUND(K174,0.175)+0.0001,'swingweight table'!$A$2:$A$2601,1))</f>
        <v>#N/A</v>
      </c>
      <c r="J174" s="60" t="e">
        <f>INDEX('swingweight table'!$B$2:$B$2601,MATCH(MROUND(O174,0.175)+0.0001,'swingweight table'!$A$2:$A$2601,1))</f>
        <v>#N/A</v>
      </c>
      <c r="K174" s="60">
        <f t="shared" si="24"/>
        <v>0</v>
      </c>
      <c r="L174" s="60">
        <f t="shared" si="25"/>
        <v>0</v>
      </c>
      <c r="M174" s="55" t="e">
        <f>INDEX('swingweight table'!$E$2:$E$2601,MATCH(IF(K174&lt;((MROUND(K174,0.175)+0.1)+(MROUND(K174,0.175)-0.075))/2,MROUND(K174,0.175)-0.0749,MROUND(K174,0.175)+0.1001),'swingweight table'!$D$2:$D$2601,1))</f>
        <v>#N/A</v>
      </c>
      <c r="N174" s="55">
        <f t="shared" si="18"/>
        <v>0</v>
      </c>
      <c r="O174" s="22">
        <f t="shared" si="26"/>
        <v>0</v>
      </c>
      <c r="P174" s="22">
        <f t="shared" si="19"/>
        <v>0</v>
      </c>
      <c r="Q174" s="22">
        <f t="shared" si="20"/>
        <v>0</v>
      </c>
      <c r="R174" s="22">
        <f t="shared" si="21"/>
        <v>0</v>
      </c>
      <c r="S174" s="24">
        <f t="shared" si="22"/>
        <v>0</v>
      </c>
      <c r="T174" s="24">
        <f t="shared" si="23"/>
        <v>0</v>
      </c>
      <c r="U174" s="5"/>
      <c r="V174" s="5"/>
      <c r="W174" s="5"/>
      <c r="X174" s="5"/>
      <c r="Y174" s="5"/>
      <c r="Z174" s="5"/>
      <c r="AA174" s="5"/>
    </row>
    <row r="175" spans="1:27" x14ac:dyDescent="0.2">
      <c r="A175" s="17"/>
      <c r="B175" s="15"/>
      <c r="D175" s="15"/>
      <c r="E175" s="51"/>
      <c r="F175" s="51"/>
      <c r="G175" s="63"/>
      <c r="H175" s="7"/>
      <c r="I175" s="61" t="e">
        <f>INDEX('swingweight table'!$B$2:$B$2601,MATCH(MROUND(K175,0.175)+0.0001,'swingweight table'!$A$2:$A$2601,1))</f>
        <v>#N/A</v>
      </c>
      <c r="J175" s="60" t="e">
        <f>INDEX('swingweight table'!$B$2:$B$2601,MATCH(MROUND(O175,0.175)+0.0001,'swingweight table'!$A$2:$A$2601,1))</f>
        <v>#N/A</v>
      </c>
      <c r="K175" s="60">
        <f t="shared" si="24"/>
        <v>0</v>
      </c>
      <c r="L175" s="60">
        <f t="shared" si="25"/>
        <v>0</v>
      </c>
      <c r="M175" s="55" t="e">
        <f>INDEX('swingweight table'!$E$2:$E$2601,MATCH(IF(K175&lt;((MROUND(K175,0.175)+0.1)+(MROUND(K175,0.175)-0.075))/2,MROUND(K175,0.175)-0.0749,MROUND(K175,0.175)+0.1001),'swingweight table'!$D$2:$D$2601,1))</f>
        <v>#N/A</v>
      </c>
      <c r="N175" s="55">
        <f t="shared" si="18"/>
        <v>0</v>
      </c>
      <c r="O175" s="22">
        <f t="shared" si="26"/>
        <v>0</v>
      </c>
      <c r="P175" s="22">
        <f t="shared" si="19"/>
        <v>0</v>
      </c>
      <c r="Q175" s="22">
        <f t="shared" si="20"/>
        <v>0</v>
      </c>
      <c r="R175" s="22">
        <f t="shared" si="21"/>
        <v>0</v>
      </c>
      <c r="S175" s="24">
        <f t="shared" si="22"/>
        <v>0</v>
      </c>
      <c r="T175" s="24">
        <f t="shared" si="23"/>
        <v>0</v>
      </c>
      <c r="U175" s="5"/>
      <c r="V175" s="5"/>
      <c r="W175" s="5"/>
      <c r="X175" s="5"/>
      <c r="Y175" s="5"/>
      <c r="Z175" s="5"/>
      <c r="AA175" s="5"/>
    </row>
    <row r="176" spans="1:27" x14ac:dyDescent="0.2">
      <c r="A176" s="17"/>
      <c r="B176" s="15"/>
      <c r="D176" s="15"/>
      <c r="E176" s="51"/>
      <c r="F176" s="51"/>
      <c r="G176" s="63"/>
      <c r="H176" s="7"/>
      <c r="I176" s="61" t="e">
        <f>INDEX('swingweight table'!$B$2:$B$2601,MATCH(MROUND(K176,0.175)+0.0001,'swingweight table'!$A$2:$A$2601,1))</f>
        <v>#N/A</v>
      </c>
      <c r="J176" s="60" t="e">
        <f>INDEX('swingweight table'!$B$2:$B$2601,MATCH(MROUND(O176,0.175)+0.0001,'swingweight table'!$A$2:$A$2601,1))</f>
        <v>#N/A</v>
      </c>
      <c r="K176" s="60">
        <f t="shared" si="24"/>
        <v>0</v>
      </c>
      <c r="L176" s="60">
        <f t="shared" si="25"/>
        <v>0</v>
      </c>
      <c r="M176" s="55" t="e">
        <f>INDEX('swingweight table'!$E$2:$E$2601,MATCH(IF(K176&lt;((MROUND(K176,0.175)+0.1)+(MROUND(K176,0.175)-0.075))/2,MROUND(K176,0.175)-0.0749,MROUND(K176,0.175)+0.1001),'swingweight table'!$D$2:$D$2601,1))</f>
        <v>#N/A</v>
      </c>
      <c r="N176" s="55">
        <f t="shared" si="18"/>
        <v>0</v>
      </c>
      <c r="O176" s="22">
        <f t="shared" si="26"/>
        <v>0</v>
      </c>
      <c r="P176" s="22">
        <f t="shared" si="19"/>
        <v>0</v>
      </c>
      <c r="Q176" s="22">
        <f t="shared" si="20"/>
        <v>0</v>
      </c>
      <c r="R176" s="22">
        <f t="shared" si="21"/>
        <v>0</v>
      </c>
      <c r="S176" s="24">
        <f t="shared" si="22"/>
        <v>0</v>
      </c>
      <c r="T176" s="24">
        <f t="shared" si="23"/>
        <v>0</v>
      </c>
      <c r="U176" s="5"/>
      <c r="V176" s="5"/>
      <c r="W176" s="5"/>
      <c r="X176" s="5"/>
      <c r="Y176" s="5"/>
      <c r="Z176" s="5"/>
      <c r="AA176" s="5"/>
    </row>
    <row r="177" spans="1:27" x14ac:dyDescent="0.2">
      <c r="A177" s="17"/>
      <c r="B177" s="15"/>
      <c r="D177" s="15"/>
      <c r="E177" s="51"/>
      <c r="F177" s="51"/>
      <c r="G177" s="63"/>
      <c r="H177" s="7"/>
      <c r="I177" s="61" t="e">
        <f>INDEX('swingweight table'!$B$2:$B$2601,MATCH(MROUND(K177,0.175)+0.0001,'swingweight table'!$A$2:$A$2601,1))</f>
        <v>#N/A</v>
      </c>
      <c r="J177" s="60" t="e">
        <f>INDEX('swingweight table'!$B$2:$B$2601,MATCH(MROUND(O177,0.175)+0.0001,'swingweight table'!$A$2:$A$2601,1))</f>
        <v>#N/A</v>
      </c>
      <c r="K177" s="60">
        <f t="shared" si="24"/>
        <v>0</v>
      </c>
      <c r="L177" s="60">
        <f t="shared" si="25"/>
        <v>0</v>
      </c>
      <c r="M177" s="55" t="e">
        <f>INDEX('swingweight table'!$E$2:$E$2601,MATCH(IF(K177&lt;((MROUND(K177,0.175)+0.1)+(MROUND(K177,0.175)-0.075))/2,MROUND(K177,0.175)-0.0749,MROUND(K177,0.175)+0.1001),'swingweight table'!$D$2:$D$2601,1))</f>
        <v>#N/A</v>
      </c>
      <c r="N177" s="55">
        <f t="shared" si="18"/>
        <v>0</v>
      </c>
      <c r="O177" s="22">
        <f t="shared" si="26"/>
        <v>0</v>
      </c>
      <c r="P177" s="22">
        <f t="shared" si="19"/>
        <v>0</v>
      </c>
      <c r="Q177" s="22">
        <f t="shared" si="20"/>
        <v>0</v>
      </c>
      <c r="R177" s="22">
        <f t="shared" si="21"/>
        <v>0</v>
      </c>
      <c r="S177" s="24">
        <f t="shared" si="22"/>
        <v>0</v>
      </c>
      <c r="T177" s="24">
        <f t="shared" si="23"/>
        <v>0</v>
      </c>
      <c r="U177" s="5"/>
      <c r="V177" s="5"/>
      <c r="W177" s="5"/>
      <c r="X177" s="5"/>
      <c r="Y177" s="5"/>
      <c r="Z177" s="5"/>
      <c r="AA177" s="5"/>
    </row>
    <row r="178" spans="1:27" x14ac:dyDescent="0.2">
      <c r="A178" s="17"/>
      <c r="B178" s="15"/>
      <c r="D178" s="15"/>
      <c r="E178" s="51"/>
      <c r="F178" s="51"/>
      <c r="G178" s="63"/>
      <c r="H178" s="7"/>
      <c r="I178" s="61" t="e">
        <f>INDEX('swingweight table'!$B$2:$B$2601,MATCH(MROUND(K178,0.175)+0.0001,'swingweight table'!$A$2:$A$2601,1))</f>
        <v>#N/A</v>
      </c>
      <c r="J178" s="60" t="e">
        <f>INDEX('swingweight table'!$B$2:$B$2601,MATCH(MROUND(O178,0.175)+0.0001,'swingweight table'!$A$2:$A$2601,1))</f>
        <v>#N/A</v>
      </c>
      <c r="K178" s="60">
        <f t="shared" si="24"/>
        <v>0</v>
      </c>
      <c r="L178" s="60">
        <f t="shared" si="25"/>
        <v>0</v>
      </c>
      <c r="M178" s="55" t="e">
        <f>INDEX('swingweight table'!$E$2:$E$2601,MATCH(IF(K178&lt;((MROUND(K178,0.175)+0.1)+(MROUND(K178,0.175)-0.075))/2,MROUND(K178,0.175)-0.0749,MROUND(K178,0.175)+0.1001),'swingweight table'!$D$2:$D$2601,1))</f>
        <v>#N/A</v>
      </c>
      <c r="N178" s="55">
        <f t="shared" si="18"/>
        <v>0</v>
      </c>
      <c r="O178" s="22">
        <f t="shared" si="26"/>
        <v>0</v>
      </c>
      <c r="P178" s="22">
        <f t="shared" si="19"/>
        <v>0</v>
      </c>
      <c r="Q178" s="22">
        <f t="shared" si="20"/>
        <v>0</v>
      </c>
      <c r="R178" s="22">
        <f t="shared" si="21"/>
        <v>0</v>
      </c>
      <c r="S178" s="24">
        <f t="shared" si="22"/>
        <v>0</v>
      </c>
      <c r="T178" s="24">
        <f t="shared" si="23"/>
        <v>0</v>
      </c>
      <c r="U178" s="5"/>
      <c r="V178" s="5"/>
      <c r="W178" s="5"/>
      <c r="X178" s="5"/>
      <c r="Y178" s="5"/>
      <c r="Z178" s="5"/>
      <c r="AA178" s="5"/>
    </row>
    <row r="179" spans="1:27" x14ac:dyDescent="0.2">
      <c r="A179" s="17"/>
      <c r="B179" s="15"/>
      <c r="D179" s="15"/>
      <c r="E179" s="51"/>
      <c r="F179" s="51"/>
      <c r="G179" s="63"/>
      <c r="H179" s="7"/>
      <c r="I179" s="61" t="e">
        <f>INDEX('swingweight table'!$B$2:$B$2601,MATCH(MROUND(K179,0.175)+0.0001,'swingweight table'!$A$2:$A$2601,1))</f>
        <v>#N/A</v>
      </c>
      <c r="J179" s="60" t="e">
        <f>INDEX('swingweight table'!$B$2:$B$2601,MATCH(MROUND(O179,0.175)+0.0001,'swingweight table'!$A$2:$A$2601,1))</f>
        <v>#N/A</v>
      </c>
      <c r="K179" s="60">
        <f t="shared" si="24"/>
        <v>0</v>
      </c>
      <c r="L179" s="60">
        <f t="shared" si="25"/>
        <v>0</v>
      </c>
      <c r="M179" s="55" t="e">
        <f>INDEX('swingweight table'!$E$2:$E$2601,MATCH(IF(K179&lt;((MROUND(K179,0.175)+0.1)+(MROUND(K179,0.175)-0.075))/2,MROUND(K179,0.175)-0.0749,MROUND(K179,0.175)+0.1001),'swingweight table'!$D$2:$D$2601,1))</f>
        <v>#N/A</v>
      </c>
      <c r="N179" s="55">
        <f t="shared" si="18"/>
        <v>0</v>
      </c>
      <c r="O179" s="22">
        <f t="shared" si="26"/>
        <v>0</v>
      </c>
      <c r="P179" s="22">
        <f t="shared" si="19"/>
        <v>0</v>
      </c>
      <c r="Q179" s="22">
        <f t="shared" si="20"/>
        <v>0</v>
      </c>
      <c r="R179" s="22">
        <f t="shared" si="21"/>
        <v>0</v>
      </c>
      <c r="S179" s="24">
        <f t="shared" si="22"/>
        <v>0</v>
      </c>
      <c r="T179" s="24">
        <f t="shared" si="23"/>
        <v>0</v>
      </c>
      <c r="U179" s="5"/>
      <c r="V179" s="5"/>
      <c r="W179" s="5"/>
      <c r="X179" s="5"/>
      <c r="Y179" s="5"/>
      <c r="Z179" s="5"/>
      <c r="AA179" s="5"/>
    </row>
    <row r="180" spans="1:27" x14ac:dyDescent="0.2">
      <c r="A180" s="17"/>
      <c r="B180" s="15"/>
      <c r="D180" s="15"/>
      <c r="E180" s="51"/>
      <c r="F180" s="51"/>
      <c r="G180" s="63"/>
      <c r="H180" s="7"/>
      <c r="I180" s="61" t="e">
        <f>INDEX('swingweight table'!$B$2:$B$2601,MATCH(MROUND(K180,0.175)+0.0001,'swingweight table'!$A$2:$A$2601,1))</f>
        <v>#N/A</v>
      </c>
      <c r="J180" s="60" t="e">
        <f>INDEX('swingweight table'!$B$2:$B$2601,MATCH(MROUND(O180,0.175)+0.0001,'swingweight table'!$A$2:$A$2601,1))</f>
        <v>#N/A</v>
      </c>
      <c r="K180" s="60">
        <f t="shared" si="24"/>
        <v>0</v>
      </c>
      <c r="L180" s="60">
        <f t="shared" si="25"/>
        <v>0</v>
      </c>
      <c r="M180" s="55" t="e">
        <f>INDEX('swingweight table'!$E$2:$E$2601,MATCH(IF(K180&lt;((MROUND(K180,0.175)+0.1)+(MROUND(K180,0.175)-0.075))/2,MROUND(K180,0.175)-0.0749,MROUND(K180,0.175)+0.1001),'swingweight table'!$D$2:$D$2601,1))</f>
        <v>#N/A</v>
      </c>
      <c r="N180" s="55">
        <f t="shared" si="18"/>
        <v>0</v>
      </c>
      <c r="O180" s="22">
        <f t="shared" si="26"/>
        <v>0</v>
      </c>
      <c r="P180" s="22">
        <f t="shared" si="19"/>
        <v>0</v>
      </c>
      <c r="Q180" s="22">
        <f t="shared" si="20"/>
        <v>0</v>
      </c>
      <c r="R180" s="22">
        <f t="shared" si="21"/>
        <v>0</v>
      </c>
      <c r="S180" s="24">
        <f t="shared" si="22"/>
        <v>0</v>
      </c>
      <c r="T180" s="24">
        <f t="shared" si="23"/>
        <v>0</v>
      </c>
      <c r="U180" s="5"/>
      <c r="V180" s="5"/>
      <c r="W180" s="5"/>
      <c r="X180" s="5"/>
      <c r="Y180" s="5"/>
      <c r="Z180" s="5"/>
      <c r="AA180" s="5"/>
    </row>
    <row r="181" spans="1:27" x14ac:dyDescent="0.2">
      <c r="A181" s="17"/>
      <c r="B181" s="15"/>
      <c r="D181" s="15"/>
      <c r="E181" s="51"/>
      <c r="F181" s="51"/>
      <c r="G181" s="63"/>
      <c r="H181" s="7"/>
      <c r="I181" s="61" t="e">
        <f>INDEX('swingweight table'!$B$2:$B$2601,MATCH(MROUND(K181,0.175)+0.0001,'swingweight table'!$A$2:$A$2601,1))</f>
        <v>#N/A</v>
      </c>
      <c r="J181" s="60" t="e">
        <f>INDEX('swingweight table'!$B$2:$B$2601,MATCH(MROUND(O181,0.175)+0.0001,'swingweight table'!$A$2:$A$2601,1))</f>
        <v>#N/A</v>
      </c>
      <c r="K181" s="60">
        <f t="shared" si="24"/>
        <v>0</v>
      </c>
      <c r="L181" s="60">
        <f t="shared" si="25"/>
        <v>0</v>
      </c>
      <c r="M181" s="55" t="e">
        <f>INDEX('swingweight table'!$E$2:$E$2601,MATCH(IF(K181&lt;((MROUND(K181,0.175)+0.1)+(MROUND(K181,0.175)-0.075))/2,MROUND(K181,0.175)-0.0749,MROUND(K181,0.175)+0.1001),'swingweight table'!$D$2:$D$2601,1))</f>
        <v>#N/A</v>
      </c>
      <c r="N181" s="55">
        <f t="shared" si="18"/>
        <v>0</v>
      </c>
      <c r="O181" s="22">
        <f t="shared" si="26"/>
        <v>0</v>
      </c>
      <c r="P181" s="22">
        <f t="shared" si="19"/>
        <v>0</v>
      </c>
      <c r="Q181" s="22">
        <f t="shared" si="20"/>
        <v>0</v>
      </c>
      <c r="R181" s="22">
        <f t="shared" si="21"/>
        <v>0</v>
      </c>
      <c r="S181" s="24">
        <f t="shared" si="22"/>
        <v>0</v>
      </c>
      <c r="T181" s="24">
        <f t="shared" si="23"/>
        <v>0</v>
      </c>
      <c r="U181" s="5"/>
      <c r="V181" s="5"/>
      <c r="W181" s="5"/>
      <c r="X181" s="5"/>
      <c r="Y181" s="5"/>
      <c r="Z181" s="5"/>
      <c r="AA181" s="5"/>
    </row>
    <row r="182" spans="1:27" x14ac:dyDescent="0.2">
      <c r="A182" s="17"/>
      <c r="B182" s="15"/>
      <c r="D182" s="15"/>
      <c r="E182" s="51"/>
      <c r="F182" s="51"/>
      <c r="G182" s="63"/>
      <c r="H182" s="7"/>
      <c r="I182" s="61" t="e">
        <f>INDEX('swingweight table'!$B$2:$B$2601,MATCH(MROUND(K182,0.175)+0.0001,'swingweight table'!$A$2:$A$2601,1))</f>
        <v>#N/A</v>
      </c>
      <c r="J182" s="60" t="e">
        <f>INDEX('swingweight table'!$B$2:$B$2601,MATCH(MROUND(O182,0.175)+0.0001,'swingweight table'!$A$2:$A$2601,1))</f>
        <v>#N/A</v>
      </c>
      <c r="K182" s="60">
        <f t="shared" si="24"/>
        <v>0</v>
      </c>
      <c r="L182" s="60">
        <f t="shared" si="25"/>
        <v>0</v>
      </c>
      <c r="M182" s="55" t="e">
        <f>INDEX('swingweight table'!$E$2:$E$2601,MATCH(IF(K182&lt;((MROUND(K182,0.175)+0.1)+(MROUND(K182,0.175)-0.075))/2,MROUND(K182,0.175)-0.0749,MROUND(K182,0.175)+0.1001),'swingweight table'!$D$2:$D$2601,1))</f>
        <v>#N/A</v>
      </c>
      <c r="N182" s="55">
        <f t="shared" si="18"/>
        <v>0</v>
      </c>
      <c r="O182" s="22">
        <f t="shared" si="26"/>
        <v>0</v>
      </c>
      <c r="P182" s="22">
        <f t="shared" si="19"/>
        <v>0</v>
      </c>
      <c r="Q182" s="22">
        <f t="shared" si="20"/>
        <v>0</v>
      </c>
      <c r="R182" s="22">
        <f t="shared" si="21"/>
        <v>0</v>
      </c>
      <c r="S182" s="24">
        <f t="shared" si="22"/>
        <v>0</v>
      </c>
      <c r="T182" s="24">
        <f t="shared" si="23"/>
        <v>0</v>
      </c>
      <c r="U182" s="5"/>
      <c r="V182" s="5"/>
      <c r="W182" s="5"/>
      <c r="X182" s="5"/>
      <c r="Y182" s="5"/>
      <c r="Z182" s="5"/>
      <c r="AA182" s="5"/>
    </row>
    <row r="183" spans="1:27" x14ac:dyDescent="0.2">
      <c r="A183" s="17"/>
      <c r="B183" s="15"/>
      <c r="D183" s="15"/>
      <c r="E183" s="51"/>
      <c r="F183" s="51"/>
      <c r="G183" s="63"/>
      <c r="H183" s="7"/>
      <c r="I183" s="61" t="e">
        <f>INDEX('swingweight table'!$B$2:$B$2601,MATCH(MROUND(K183,0.175)+0.0001,'swingweight table'!$A$2:$A$2601,1))</f>
        <v>#N/A</v>
      </c>
      <c r="J183" s="60" t="e">
        <f>INDEX('swingweight table'!$B$2:$B$2601,MATCH(MROUND(O183,0.175)+0.0001,'swingweight table'!$A$2:$A$2601,1))</f>
        <v>#N/A</v>
      </c>
      <c r="K183" s="60">
        <f t="shared" si="24"/>
        <v>0</v>
      </c>
      <c r="L183" s="60">
        <f t="shared" si="25"/>
        <v>0</v>
      </c>
      <c r="M183" s="55" t="e">
        <f>INDEX('swingweight table'!$E$2:$E$2601,MATCH(IF(K183&lt;((MROUND(K183,0.175)+0.1)+(MROUND(K183,0.175)-0.075))/2,MROUND(K183,0.175)-0.0749,MROUND(K183,0.175)+0.1001),'swingweight table'!$D$2:$D$2601,1))</f>
        <v>#N/A</v>
      </c>
      <c r="N183" s="55">
        <f t="shared" si="18"/>
        <v>0</v>
      </c>
      <c r="O183" s="22">
        <f t="shared" si="26"/>
        <v>0</v>
      </c>
      <c r="P183" s="22">
        <f t="shared" si="19"/>
        <v>0</v>
      </c>
      <c r="Q183" s="22">
        <f t="shared" si="20"/>
        <v>0</v>
      </c>
      <c r="R183" s="22">
        <f t="shared" si="21"/>
        <v>0</v>
      </c>
      <c r="S183" s="24">
        <f t="shared" si="22"/>
        <v>0</v>
      </c>
      <c r="T183" s="24">
        <f t="shared" si="23"/>
        <v>0</v>
      </c>
      <c r="U183" s="5"/>
      <c r="V183" s="5"/>
      <c r="W183" s="5"/>
      <c r="X183" s="5"/>
      <c r="Y183" s="5"/>
      <c r="Z183" s="5"/>
      <c r="AA183" s="5"/>
    </row>
    <row r="184" spans="1:27" x14ac:dyDescent="0.2">
      <c r="A184" s="17"/>
      <c r="B184" s="15"/>
      <c r="D184" s="15"/>
      <c r="E184" s="51"/>
      <c r="F184" s="51"/>
      <c r="G184" s="63"/>
      <c r="H184" s="7"/>
      <c r="I184" s="61" t="e">
        <f>INDEX('swingweight table'!$B$2:$B$2601,MATCH(MROUND(K184,0.175)+0.0001,'swingweight table'!$A$2:$A$2601,1))</f>
        <v>#N/A</v>
      </c>
      <c r="J184" s="60" t="e">
        <f>INDEX('swingweight table'!$B$2:$B$2601,MATCH(MROUND(O184,0.175)+0.0001,'swingweight table'!$A$2:$A$2601,1))</f>
        <v>#N/A</v>
      </c>
      <c r="K184" s="60">
        <f t="shared" si="24"/>
        <v>0</v>
      </c>
      <c r="L184" s="60">
        <f t="shared" si="25"/>
        <v>0</v>
      </c>
      <c r="M184" s="55" t="e">
        <f>INDEX('swingweight table'!$E$2:$E$2601,MATCH(IF(K184&lt;((MROUND(K184,0.175)+0.1)+(MROUND(K184,0.175)-0.075))/2,MROUND(K184,0.175)-0.0749,MROUND(K184,0.175)+0.1001),'swingweight table'!$D$2:$D$2601,1))</f>
        <v>#N/A</v>
      </c>
      <c r="N184" s="55">
        <f t="shared" si="18"/>
        <v>0</v>
      </c>
      <c r="O184" s="22">
        <f t="shared" si="26"/>
        <v>0</v>
      </c>
      <c r="P184" s="22">
        <f t="shared" si="19"/>
        <v>0</v>
      </c>
      <c r="Q184" s="22">
        <f t="shared" si="20"/>
        <v>0</v>
      </c>
      <c r="R184" s="22">
        <f t="shared" si="21"/>
        <v>0</v>
      </c>
      <c r="S184" s="24">
        <f t="shared" si="22"/>
        <v>0</v>
      </c>
      <c r="T184" s="24">
        <f t="shared" si="23"/>
        <v>0</v>
      </c>
      <c r="U184" s="5"/>
      <c r="V184" s="5"/>
      <c r="W184" s="5"/>
      <c r="X184" s="5"/>
      <c r="Y184" s="5"/>
      <c r="Z184" s="5"/>
      <c r="AA184" s="5"/>
    </row>
    <row r="185" spans="1:27" x14ac:dyDescent="0.2">
      <c r="A185" s="17"/>
      <c r="B185" s="15"/>
      <c r="D185" s="15"/>
      <c r="E185" s="51"/>
      <c r="F185" s="51"/>
      <c r="G185" s="63"/>
      <c r="H185" s="7"/>
      <c r="I185" s="61" t="e">
        <f>INDEX('swingweight table'!$B$2:$B$2601,MATCH(MROUND(K185,0.175)+0.0001,'swingweight table'!$A$2:$A$2601,1))</f>
        <v>#N/A</v>
      </c>
      <c r="J185" s="60" t="e">
        <f>INDEX('swingweight table'!$B$2:$B$2601,MATCH(MROUND(O185,0.175)+0.0001,'swingweight table'!$A$2:$A$2601,1))</f>
        <v>#N/A</v>
      </c>
      <c r="K185" s="60">
        <f t="shared" si="24"/>
        <v>0</v>
      </c>
      <c r="L185" s="60">
        <f t="shared" si="25"/>
        <v>0</v>
      </c>
      <c r="M185" s="55" t="e">
        <f>INDEX('swingweight table'!$E$2:$E$2601,MATCH(IF(K185&lt;((MROUND(K185,0.175)+0.1)+(MROUND(K185,0.175)-0.075))/2,MROUND(K185,0.175)-0.0749,MROUND(K185,0.175)+0.1001),'swingweight table'!$D$2:$D$2601,1))</f>
        <v>#N/A</v>
      </c>
      <c r="N185" s="55">
        <f t="shared" si="18"/>
        <v>0</v>
      </c>
      <c r="O185" s="22">
        <f t="shared" si="26"/>
        <v>0</v>
      </c>
      <c r="P185" s="22">
        <f t="shared" si="19"/>
        <v>0</v>
      </c>
      <c r="Q185" s="22">
        <f t="shared" si="20"/>
        <v>0</v>
      </c>
      <c r="R185" s="22">
        <f t="shared" si="21"/>
        <v>0</v>
      </c>
      <c r="S185" s="24">
        <f t="shared" si="22"/>
        <v>0</v>
      </c>
      <c r="T185" s="24">
        <f t="shared" si="23"/>
        <v>0</v>
      </c>
      <c r="U185" s="5"/>
      <c r="V185" s="5"/>
      <c r="W185" s="5"/>
      <c r="X185" s="5"/>
      <c r="Y185" s="5"/>
      <c r="Z185" s="5"/>
      <c r="AA185" s="5"/>
    </row>
    <row r="186" spans="1:27" x14ac:dyDescent="0.2">
      <c r="A186" s="17"/>
      <c r="B186" s="15"/>
      <c r="D186" s="15"/>
      <c r="E186" s="51"/>
      <c r="F186" s="51"/>
      <c r="G186" s="63"/>
      <c r="H186" s="7"/>
      <c r="I186" s="61" t="e">
        <f>INDEX('swingweight table'!$B$2:$B$2601,MATCH(MROUND(K186,0.175)+0.0001,'swingweight table'!$A$2:$A$2601,1))</f>
        <v>#N/A</v>
      </c>
      <c r="J186" s="60" t="e">
        <f>INDEX('swingweight table'!$B$2:$B$2601,MATCH(MROUND(O186,0.175)+0.0001,'swingweight table'!$A$2:$A$2601,1))</f>
        <v>#N/A</v>
      </c>
      <c r="K186" s="60">
        <f t="shared" si="24"/>
        <v>0</v>
      </c>
      <c r="L186" s="60">
        <f t="shared" si="25"/>
        <v>0</v>
      </c>
      <c r="M186" s="55" t="e">
        <f>INDEX('swingweight table'!$E$2:$E$2601,MATCH(IF(K186&lt;((MROUND(K186,0.175)+0.1)+(MROUND(K186,0.175)-0.075))/2,MROUND(K186,0.175)-0.0749,MROUND(K186,0.175)+0.1001),'swingweight table'!$D$2:$D$2601,1))</f>
        <v>#N/A</v>
      </c>
      <c r="N186" s="55">
        <f t="shared" si="18"/>
        <v>0</v>
      </c>
      <c r="O186" s="22">
        <f t="shared" si="26"/>
        <v>0</v>
      </c>
      <c r="P186" s="22">
        <f t="shared" si="19"/>
        <v>0</v>
      </c>
      <c r="Q186" s="22">
        <f t="shared" si="20"/>
        <v>0</v>
      </c>
      <c r="R186" s="22">
        <f t="shared" si="21"/>
        <v>0</v>
      </c>
      <c r="S186" s="24">
        <f t="shared" si="22"/>
        <v>0</v>
      </c>
      <c r="T186" s="24">
        <f t="shared" si="23"/>
        <v>0</v>
      </c>
      <c r="U186" s="5"/>
      <c r="V186" s="5"/>
      <c r="W186" s="5"/>
      <c r="X186" s="5"/>
      <c r="Y186" s="5"/>
      <c r="Z186" s="5"/>
      <c r="AA186" s="5"/>
    </row>
    <row r="187" spans="1:27" x14ac:dyDescent="0.2">
      <c r="A187" s="17"/>
      <c r="B187" s="15"/>
      <c r="D187" s="15"/>
      <c r="E187" s="51"/>
      <c r="F187" s="51"/>
      <c r="G187" s="63"/>
      <c r="H187" s="7"/>
      <c r="I187" s="61" t="e">
        <f>INDEX('swingweight table'!$B$2:$B$2601,MATCH(MROUND(K187,0.175)+0.0001,'swingweight table'!$A$2:$A$2601,1))</f>
        <v>#N/A</v>
      </c>
      <c r="J187" s="60" t="e">
        <f>INDEX('swingweight table'!$B$2:$B$2601,MATCH(MROUND(O187,0.175)+0.0001,'swingweight table'!$A$2:$A$2601,1))</f>
        <v>#N/A</v>
      </c>
      <c r="K187" s="60">
        <f t="shared" si="24"/>
        <v>0</v>
      </c>
      <c r="L187" s="60">
        <f t="shared" si="25"/>
        <v>0</v>
      </c>
      <c r="M187" s="55" t="e">
        <f>INDEX('swingweight table'!$E$2:$E$2601,MATCH(IF(K187&lt;((MROUND(K187,0.175)+0.1)+(MROUND(K187,0.175)-0.075))/2,MROUND(K187,0.175)-0.0749,MROUND(K187,0.175)+0.1001),'swingweight table'!$D$2:$D$2601,1))</f>
        <v>#N/A</v>
      </c>
      <c r="N187" s="55">
        <f t="shared" si="18"/>
        <v>0</v>
      </c>
      <c r="O187" s="22">
        <f t="shared" si="26"/>
        <v>0</v>
      </c>
      <c r="P187" s="22">
        <f t="shared" si="19"/>
        <v>0</v>
      </c>
      <c r="Q187" s="22">
        <f t="shared" si="20"/>
        <v>0</v>
      </c>
      <c r="R187" s="22">
        <f t="shared" si="21"/>
        <v>0</v>
      </c>
      <c r="S187" s="24">
        <f t="shared" si="22"/>
        <v>0</v>
      </c>
      <c r="T187" s="24">
        <f t="shared" si="23"/>
        <v>0</v>
      </c>
      <c r="U187" s="5"/>
      <c r="V187" s="5"/>
      <c r="W187" s="5"/>
      <c r="X187" s="5"/>
      <c r="Y187" s="5"/>
      <c r="Z187" s="5"/>
      <c r="AA187" s="5"/>
    </row>
    <row r="188" spans="1:27" x14ac:dyDescent="0.2">
      <c r="A188" s="17"/>
      <c r="B188" s="15"/>
      <c r="D188" s="15"/>
      <c r="E188" s="51"/>
      <c r="F188" s="51"/>
      <c r="G188" s="63"/>
      <c r="H188" s="7"/>
      <c r="I188" s="61" t="e">
        <f>INDEX('swingweight table'!$B$2:$B$2601,MATCH(MROUND(K188,0.175)+0.0001,'swingweight table'!$A$2:$A$2601,1))</f>
        <v>#N/A</v>
      </c>
      <c r="J188" s="60" t="e">
        <f>INDEX('swingweight table'!$B$2:$B$2601,MATCH(MROUND(O188,0.175)+0.0001,'swingweight table'!$A$2:$A$2601,1))</f>
        <v>#N/A</v>
      </c>
      <c r="K188" s="60">
        <f t="shared" si="24"/>
        <v>0</v>
      </c>
      <c r="L188" s="60">
        <f t="shared" si="25"/>
        <v>0</v>
      </c>
      <c r="M188" s="55" t="e">
        <f>INDEX('swingweight table'!$E$2:$E$2601,MATCH(IF(K188&lt;((MROUND(K188,0.175)+0.1)+(MROUND(K188,0.175)-0.075))/2,MROUND(K188,0.175)-0.0749,MROUND(K188,0.175)+0.1001),'swingweight table'!$D$2:$D$2601,1))</f>
        <v>#N/A</v>
      </c>
      <c r="N188" s="55">
        <f t="shared" si="18"/>
        <v>0</v>
      </c>
      <c r="O188" s="22">
        <f t="shared" si="26"/>
        <v>0</v>
      </c>
      <c r="P188" s="22">
        <f t="shared" si="19"/>
        <v>0</v>
      </c>
      <c r="Q188" s="22">
        <f t="shared" si="20"/>
        <v>0</v>
      </c>
      <c r="R188" s="22">
        <f t="shared" si="21"/>
        <v>0</v>
      </c>
      <c r="S188" s="24">
        <f t="shared" si="22"/>
        <v>0</v>
      </c>
      <c r="T188" s="24">
        <f t="shared" si="23"/>
        <v>0</v>
      </c>
      <c r="U188" s="5"/>
      <c r="V188" s="5"/>
      <c r="W188" s="5"/>
      <c r="X188" s="5"/>
      <c r="Y188" s="5"/>
      <c r="Z188" s="5"/>
      <c r="AA188" s="5"/>
    </row>
    <row r="189" spans="1:27" x14ac:dyDescent="0.2">
      <c r="A189" s="17"/>
      <c r="B189" s="15"/>
      <c r="D189" s="15"/>
      <c r="E189" s="51"/>
      <c r="F189" s="51"/>
      <c r="G189" s="63"/>
      <c r="H189" s="7"/>
      <c r="I189" s="61" t="e">
        <f>INDEX('swingweight table'!$B$2:$B$2601,MATCH(MROUND(K189,0.175)+0.0001,'swingweight table'!$A$2:$A$2601,1))</f>
        <v>#N/A</v>
      </c>
      <c r="J189" s="60" t="e">
        <f>INDEX('swingweight table'!$B$2:$B$2601,MATCH(MROUND(O189,0.175)+0.0001,'swingweight table'!$A$2:$A$2601,1))</f>
        <v>#N/A</v>
      </c>
      <c r="K189" s="60">
        <f t="shared" si="24"/>
        <v>0</v>
      </c>
      <c r="L189" s="60">
        <f t="shared" si="25"/>
        <v>0</v>
      </c>
      <c r="M189" s="55" t="e">
        <f>INDEX('swingweight table'!$E$2:$E$2601,MATCH(IF(K189&lt;((MROUND(K189,0.175)+0.1)+(MROUND(K189,0.175)-0.075))/2,MROUND(K189,0.175)-0.0749,MROUND(K189,0.175)+0.1001),'swingweight table'!$D$2:$D$2601,1))</f>
        <v>#N/A</v>
      </c>
      <c r="N189" s="55">
        <f t="shared" si="18"/>
        <v>0</v>
      </c>
      <c r="O189" s="22">
        <f t="shared" si="26"/>
        <v>0</v>
      </c>
      <c r="P189" s="22">
        <f t="shared" si="19"/>
        <v>0</v>
      </c>
      <c r="Q189" s="22">
        <f t="shared" si="20"/>
        <v>0</v>
      </c>
      <c r="R189" s="22">
        <f t="shared" si="21"/>
        <v>0</v>
      </c>
      <c r="S189" s="24">
        <f t="shared" si="22"/>
        <v>0</v>
      </c>
      <c r="T189" s="24">
        <f t="shared" si="23"/>
        <v>0</v>
      </c>
      <c r="U189" s="5"/>
      <c r="V189" s="5"/>
      <c r="W189" s="5"/>
      <c r="X189" s="5"/>
      <c r="Y189" s="5"/>
      <c r="Z189" s="5"/>
      <c r="AA189" s="5"/>
    </row>
    <row r="190" spans="1:27" x14ac:dyDescent="0.2">
      <c r="A190" s="17"/>
      <c r="B190" s="15"/>
      <c r="D190" s="15"/>
      <c r="E190" s="51"/>
      <c r="F190" s="51"/>
      <c r="G190" s="63"/>
      <c r="H190" s="7"/>
      <c r="I190" s="61" t="e">
        <f>INDEX('swingweight table'!$B$2:$B$2601,MATCH(MROUND(K190,0.175)+0.0001,'swingweight table'!$A$2:$A$2601,1))</f>
        <v>#N/A</v>
      </c>
      <c r="J190" s="60" t="e">
        <f>INDEX('swingweight table'!$B$2:$B$2601,MATCH(MROUND(O190,0.175)+0.0001,'swingweight table'!$A$2:$A$2601,1))</f>
        <v>#N/A</v>
      </c>
      <c r="K190" s="60">
        <f t="shared" si="24"/>
        <v>0</v>
      </c>
      <c r="L190" s="60">
        <f t="shared" si="25"/>
        <v>0</v>
      </c>
      <c r="M190" s="55" t="e">
        <f>INDEX('swingweight table'!$E$2:$E$2601,MATCH(IF(K190&lt;((MROUND(K190,0.175)+0.1)+(MROUND(K190,0.175)-0.075))/2,MROUND(K190,0.175)-0.0749,MROUND(K190,0.175)+0.1001),'swingweight table'!$D$2:$D$2601,1))</f>
        <v>#N/A</v>
      </c>
      <c r="N190" s="55">
        <f t="shared" si="18"/>
        <v>0</v>
      </c>
      <c r="O190" s="22">
        <f t="shared" si="26"/>
        <v>0</v>
      </c>
      <c r="P190" s="22">
        <f t="shared" si="19"/>
        <v>0</v>
      </c>
      <c r="Q190" s="22">
        <f t="shared" si="20"/>
        <v>0</v>
      </c>
      <c r="R190" s="22">
        <f t="shared" si="21"/>
        <v>0</v>
      </c>
      <c r="S190" s="24">
        <f t="shared" si="22"/>
        <v>0</v>
      </c>
      <c r="T190" s="24">
        <f t="shared" si="23"/>
        <v>0</v>
      </c>
      <c r="U190" s="5"/>
      <c r="V190" s="5"/>
      <c r="W190" s="5"/>
      <c r="X190" s="5"/>
      <c r="Y190" s="5"/>
      <c r="Z190" s="5"/>
      <c r="AA190" s="5"/>
    </row>
    <row r="191" spans="1:27" x14ac:dyDescent="0.2">
      <c r="A191" s="17"/>
      <c r="B191" s="15"/>
      <c r="D191" s="15"/>
      <c r="E191" s="51"/>
      <c r="F191" s="51"/>
      <c r="G191" s="63"/>
      <c r="H191" s="7"/>
      <c r="I191" s="61" t="e">
        <f>INDEX('swingweight table'!$B$2:$B$2601,MATCH(MROUND(K191,0.175)+0.0001,'swingweight table'!$A$2:$A$2601,1))</f>
        <v>#N/A</v>
      </c>
      <c r="J191" s="60" t="e">
        <f>INDEX('swingweight table'!$B$2:$B$2601,MATCH(MROUND(O191,0.175)+0.0001,'swingweight table'!$A$2:$A$2601,1))</f>
        <v>#N/A</v>
      </c>
      <c r="K191" s="60">
        <f t="shared" si="24"/>
        <v>0</v>
      </c>
      <c r="L191" s="60">
        <f t="shared" si="25"/>
        <v>0</v>
      </c>
      <c r="M191" s="55" t="e">
        <f>INDEX('swingweight table'!$E$2:$E$2601,MATCH(IF(K191&lt;((MROUND(K191,0.175)+0.1)+(MROUND(K191,0.175)-0.075))/2,MROUND(K191,0.175)-0.0749,MROUND(K191,0.175)+0.1001),'swingweight table'!$D$2:$D$2601,1))</f>
        <v>#N/A</v>
      </c>
      <c r="N191" s="55">
        <f t="shared" si="18"/>
        <v>0</v>
      </c>
      <c r="O191" s="22">
        <f t="shared" si="26"/>
        <v>0</v>
      </c>
      <c r="P191" s="22">
        <f t="shared" si="19"/>
        <v>0</v>
      </c>
      <c r="Q191" s="22">
        <f t="shared" si="20"/>
        <v>0</v>
      </c>
      <c r="R191" s="22">
        <f t="shared" si="21"/>
        <v>0</v>
      </c>
      <c r="S191" s="24">
        <f t="shared" si="22"/>
        <v>0</v>
      </c>
      <c r="T191" s="24">
        <f t="shared" si="23"/>
        <v>0</v>
      </c>
      <c r="U191" s="5"/>
      <c r="V191" s="5"/>
      <c r="W191" s="5"/>
      <c r="X191" s="5"/>
      <c r="Y191" s="5"/>
      <c r="Z191" s="5"/>
      <c r="AA191" s="5"/>
    </row>
    <row r="192" spans="1:27" x14ac:dyDescent="0.2">
      <c r="A192" s="17"/>
      <c r="B192" s="15"/>
      <c r="D192" s="15"/>
      <c r="E192" s="51"/>
      <c r="F192" s="51"/>
      <c r="G192" s="63"/>
      <c r="H192" s="7"/>
      <c r="I192" s="61" t="e">
        <f>INDEX('swingweight table'!$B$2:$B$2601,MATCH(MROUND(K192,0.175)+0.0001,'swingweight table'!$A$2:$A$2601,1))</f>
        <v>#N/A</v>
      </c>
      <c r="J192" s="60" t="e">
        <f>INDEX('swingweight table'!$B$2:$B$2601,MATCH(MROUND(O192,0.175)+0.0001,'swingweight table'!$A$2:$A$2601,1))</f>
        <v>#N/A</v>
      </c>
      <c r="K192" s="60">
        <f t="shared" si="24"/>
        <v>0</v>
      </c>
      <c r="L192" s="60">
        <f t="shared" si="25"/>
        <v>0</v>
      </c>
      <c r="M192" s="55" t="e">
        <f>INDEX('swingweight table'!$E$2:$E$2601,MATCH(IF(K192&lt;((MROUND(K192,0.175)+0.1)+(MROUND(K192,0.175)-0.075))/2,MROUND(K192,0.175)-0.0749,MROUND(K192,0.175)+0.1001),'swingweight table'!$D$2:$D$2601,1))</f>
        <v>#N/A</v>
      </c>
      <c r="N192" s="55">
        <f t="shared" si="18"/>
        <v>0</v>
      </c>
      <c r="O192" s="22">
        <f t="shared" si="26"/>
        <v>0</v>
      </c>
      <c r="P192" s="22">
        <f t="shared" si="19"/>
        <v>0</v>
      </c>
      <c r="Q192" s="22">
        <f t="shared" si="20"/>
        <v>0</v>
      </c>
      <c r="R192" s="22">
        <f t="shared" si="21"/>
        <v>0</v>
      </c>
      <c r="S192" s="24">
        <f t="shared" si="22"/>
        <v>0</v>
      </c>
      <c r="T192" s="24">
        <f t="shared" si="23"/>
        <v>0</v>
      </c>
      <c r="U192" s="5"/>
      <c r="V192" s="5"/>
      <c r="W192" s="5"/>
      <c r="X192" s="5"/>
      <c r="Y192" s="5"/>
      <c r="Z192" s="5"/>
      <c r="AA192" s="5"/>
    </row>
    <row r="193" spans="1:27" x14ac:dyDescent="0.2">
      <c r="A193" s="17"/>
      <c r="B193" s="15"/>
      <c r="D193" s="15"/>
      <c r="E193" s="51"/>
      <c r="F193" s="51"/>
      <c r="G193" s="63"/>
      <c r="H193" s="7"/>
      <c r="I193" s="61" t="e">
        <f>INDEX('swingweight table'!$B$2:$B$2601,MATCH(MROUND(K193,0.175)+0.0001,'swingweight table'!$A$2:$A$2601,1))</f>
        <v>#N/A</v>
      </c>
      <c r="J193" s="60" t="e">
        <f>INDEX('swingweight table'!$B$2:$B$2601,MATCH(MROUND(O193,0.175)+0.0001,'swingweight table'!$A$2:$A$2601,1))</f>
        <v>#N/A</v>
      </c>
      <c r="K193" s="60">
        <f t="shared" si="24"/>
        <v>0</v>
      </c>
      <c r="L193" s="60">
        <f t="shared" si="25"/>
        <v>0</v>
      </c>
      <c r="M193" s="55" t="e">
        <f>INDEX('swingweight table'!$E$2:$E$2601,MATCH(IF(K193&lt;((MROUND(K193,0.175)+0.1)+(MROUND(K193,0.175)-0.075))/2,MROUND(K193,0.175)-0.0749,MROUND(K193,0.175)+0.1001),'swingweight table'!$D$2:$D$2601,1))</f>
        <v>#N/A</v>
      </c>
      <c r="N193" s="55">
        <f t="shared" si="18"/>
        <v>0</v>
      </c>
      <c r="O193" s="22">
        <f t="shared" si="26"/>
        <v>0</v>
      </c>
      <c r="P193" s="22">
        <f t="shared" si="19"/>
        <v>0</v>
      </c>
      <c r="Q193" s="22">
        <f t="shared" si="20"/>
        <v>0</v>
      </c>
      <c r="R193" s="22">
        <f t="shared" si="21"/>
        <v>0</v>
      </c>
      <c r="S193" s="24">
        <f t="shared" si="22"/>
        <v>0</v>
      </c>
      <c r="T193" s="24">
        <f t="shared" si="23"/>
        <v>0</v>
      </c>
      <c r="U193" s="5"/>
      <c r="V193" s="5"/>
      <c r="W193" s="5"/>
      <c r="X193" s="5"/>
      <c r="Y193" s="5"/>
      <c r="Z193" s="5"/>
      <c r="AA193" s="5"/>
    </row>
    <row r="194" spans="1:27" x14ac:dyDescent="0.2">
      <c r="A194" s="17"/>
      <c r="B194" s="15"/>
      <c r="D194" s="15"/>
      <c r="E194" s="51"/>
      <c r="F194" s="51"/>
      <c r="G194" s="63"/>
      <c r="H194" s="7"/>
      <c r="I194" s="61" t="e">
        <f>INDEX('swingweight table'!$B$2:$B$2601,MATCH(MROUND(K194,0.175)+0.0001,'swingweight table'!$A$2:$A$2601,1))</f>
        <v>#N/A</v>
      </c>
      <c r="J194" s="60" t="e">
        <f>INDEX('swingweight table'!$B$2:$B$2601,MATCH(MROUND(O194,0.175)+0.0001,'swingweight table'!$A$2:$A$2601,1))</f>
        <v>#N/A</v>
      </c>
      <c r="K194" s="60">
        <f t="shared" si="24"/>
        <v>0</v>
      </c>
      <c r="L194" s="60">
        <f t="shared" si="25"/>
        <v>0</v>
      </c>
      <c r="M194" s="55" t="e">
        <f>INDEX('swingweight table'!$E$2:$E$2601,MATCH(IF(K194&lt;((MROUND(K194,0.175)+0.1)+(MROUND(K194,0.175)-0.075))/2,MROUND(K194,0.175)-0.0749,MROUND(K194,0.175)+0.1001),'swingweight table'!$D$2:$D$2601,1))</f>
        <v>#N/A</v>
      </c>
      <c r="N194" s="55">
        <f t="shared" si="18"/>
        <v>0</v>
      </c>
      <c r="O194" s="22">
        <f t="shared" si="26"/>
        <v>0</v>
      </c>
      <c r="P194" s="22">
        <f t="shared" si="19"/>
        <v>0</v>
      </c>
      <c r="Q194" s="22">
        <f t="shared" si="20"/>
        <v>0</v>
      </c>
      <c r="R194" s="22">
        <f t="shared" si="21"/>
        <v>0</v>
      </c>
      <c r="S194" s="24">
        <f t="shared" si="22"/>
        <v>0</v>
      </c>
      <c r="T194" s="24">
        <f t="shared" si="23"/>
        <v>0</v>
      </c>
      <c r="U194" s="5"/>
      <c r="V194" s="5"/>
      <c r="W194" s="5"/>
      <c r="X194" s="5"/>
      <c r="Y194" s="5"/>
      <c r="Z194" s="5"/>
      <c r="AA194" s="5"/>
    </row>
    <row r="195" spans="1:27" x14ac:dyDescent="0.2">
      <c r="A195" s="17"/>
      <c r="B195" s="15"/>
      <c r="D195" s="15"/>
      <c r="E195" s="51"/>
      <c r="F195" s="51"/>
      <c r="G195" s="63"/>
      <c r="H195" s="7"/>
      <c r="I195" s="61" t="e">
        <f>INDEX('swingweight table'!$B$2:$B$2601,MATCH(MROUND(K195,0.175)+0.0001,'swingweight table'!$A$2:$A$2601,1))</f>
        <v>#N/A</v>
      </c>
      <c r="J195" s="60" t="e">
        <f>INDEX('swingweight table'!$B$2:$B$2601,MATCH(MROUND(O195,0.175)+0.0001,'swingweight table'!$A$2:$A$2601,1))</f>
        <v>#N/A</v>
      </c>
      <c r="K195" s="60">
        <f t="shared" si="24"/>
        <v>0</v>
      </c>
      <c r="L195" s="60">
        <f t="shared" si="25"/>
        <v>0</v>
      </c>
      <c r="M195" s="55" t="e">
        <f>INDEX('swingweight table'!$E$2:$E$2601,MATCH(IF(K195&lt;((MROUND(K195,0.175)+0.1)+(MROUND(K195,0.175)-0.075))/2,MROUND(K195,0.175)-0.0749,MROUND(K195,0.175)+0.1001),'swingweight table'!$D$2:$D$2601,1))</f>
        <v>#N/A</v>
      </c>
      <c r="N195" s="55">
        <f t="shared" ref="N195:N258" si="27">(K195-O195)/1.75*-1</f>
        <v>0</v>
      </c>
      <c r="O195" s="22">
        <f t="shared" si="26"/>
        <v>0</v>
      </c>
      <c r="P195" s="22">
        <f t="shared" ref="P195:P258" si="28">B195*0.001</f>
        <v>0</v>
      </c>
      <c r="Q195" s="22">
        <f t="shared" ref="Q195:Q258" si="29">C195*2.54</f>
        <v>0</v>
      </c>
      <c r="R195" s="22">
        <f t="shared" ref="R195:R258" si="30">D195*2.54</f>
        <v>0</v>
      </c>
      <c r="S195" s="24">
        <f t="shared" ref="S195:S258" si="31">P195*Q195^2</f>
        <v>0</v>
      </c>
      <c r="T195" s="24">
        <f t="shared" ref="T195:T258" si="32">((P195*R195^2)/12)-(P195*(R195/2-Q195)^2)+(P195*Q195^2)</f>
        <v>0</v>
      </c>
      <c r="U195" s="5"/>
      <c r="V195" s="5"/>
      <c r="W195" s="5"/>
      <c r="X195" s="5"/>
      <c r="Y195" s="5"/>
      <c r="Z195" s="5"/>
      <c r="AA195" s="5"/>
    </row>
    <row r="196" spans="1:27" x14ac:dyDescent="0.2">
      <c r="A196" s="17"/>
      <c r="B196" s="15"/>
      <c r="D196" s="15"/>
      <c r="E196" s="51"/>
      <c r="F196" s="51"/>
      <c r="G196" s="63"/>
      <c r="H196" s="7"/>
      <c r="I196" s="61" t="e">
        <f>INDEX('swingweight table'!$B$2:$B$2601,MATCH(MROUND(K196,0.175)+0.0001,'swingweight table'!$A$2:$A$2601,1))</f>
        <v>#N/A</v>
      </c>
      <c r="J196" s="60" t="e">
        <f>INDEX('swingweight table'!$B$2:$B$2601,MATCH(MROUND(O196,0.175)+0.0001,'swingweight table'!$A$2:$A$2601,1))</f>
        <v>#N/A</v>
      </c>
      <c r="K196" s="60">
        <f t="shared" ref="K196:K259" si="33">(B196*0.035274)*(C196-14)+(E196*0.035274)*(F196-14)</f>
        <v>0</v>
      </c>
      <c r="L196" s="60">
        <f t="shared" ref="L196:L259" si="34">(B196*0.035274*C196)+(E196*0.035274*F196)</f>
        <v>0</v>
      </c>
      <c r="M196" s="55" t="e">
        <f>INDEX('swingweight table'!$E$2:$E$2601,MATCH(IF(K196&lt;((MROUND(K196,0.175)+0.1)+(MROUND(K196,0.175)-0.075))/2,MROUND(K196,0.175)-0.0749,MROUND(K196,0.175)+0.1001),'swingweight table'!$D$2:$D$2601,1))</f>
        <v>#N/A</v>
      </c>
      <c r="N196" s="55">
        <f t="shared" si="27"/>
        <v>0</v>
      </c>
      <c r="O196" s="22">
        <f t="shared" ref="O196:O259" si="35">(B196*0.035274)*(C196-(14+G196))+(E196*0.035274)*(F196-(14+G196))</f>
        <v>0</v>
      </c>
      <c r="P196" s="22">
        <f t="shared" si="28"/>
        <v>0</v>
      </c>
      <c r="Q196" s="22">
        <f t="shared" si="29"/>
        <v>0</v>
      </c>
      <c r="R196" s="22">
        <f t="shared" si="30"/>
        <v>0</v>
      </c>
      <c r="S196" s="24">
        <f t="shared" si="31"/>
        <v>0</v>
      </c>
      <c r="T196" s="24">
        <f t="shared" si="32"/>
        <v>0</v>
      </c>
      <c r="U196" s="5"/>
      <c r="V196" s="5"/>
      <c r="W196" s="5"/>
      <c r="X196" s="5"/>
      <c r="Y196" s="5"/>
      <c r="Z196" s="5"/>
      <c r="AA196" s="5"/>
    </row>
    <row r="197" spans="1:27" x14ac:dyDescent="0.2">
      <c r="A197" s="17"/>
      <c r="B197" s="15"/>
      <c r="D197" s="15"/>
      <c r="E197" s="51"/>
      <c r="F197" s="51"/>
      <c r="G197" s="63"/>
      <c r="H197" s="7"/>
      <c r="I197" s="61" t="e">
        <f>INDEX('swingweight table'!$B$2:$B$2601,MATCH(MROUND(K197,0.175)+0.0001,'swingweight table'!$A$2:$A$2601,1))</f>
        <v>#N/A</v>
      </c>
      <c r="J197" s="60" t="e">
        <f>INDEX('swingweight table'!$B$2:$B$2601,MATCH(MROUND(O197,0.175)+0.0001,'swingweight table'!$A$2:$A$2601,1))</f>
        <v>#N/A</v>
      </c>
      <c r="K197" s="60">
        <f t="shared" si="33"/>
        <v>0</v>
      </c>
      <c r="L197" s="60">
        <f t="shared" si="34"/>
        <v>0</v>
      </c>
      <c r="M197" s="55" t="e">
        <f>INDEX('swingweight table'!$E$2:$E$2601,MATCH(IF(K197&lt;((MROUND(K197,0.175)+0.1)+(MROUND(K197,0.175)-0.075))/2,MROUND(K197,0.175)-0.0749,MROUND(K197,0.175)+0.1001),'swingweight table'!$D$2:$D$2601,1))</f>
        <v>#N/A</v>
      </c>
      <c r="N197" s="55">
        <f t="shared" si="27"/>
        <v>0</v>
      </c>
      <c r="O197" s="22">
        <f t="shared" si="35"/>
        <v>0</v>
      </c>
      <c r="P197" s="22">
        <f t="shared" si="28"/>
        <v>0</v>
      </c>
      <c r="Q197" s="22">
        <f t="shared" si="29"/>
        <v>0</v>
      </c>
      <c r="R197" s="22">
        <f t="shared" si="30"/>
        <v>0</v>
      </c>
      <c r="S197" s="24">
        <f t="shared" si="31"/>
        <v>0</v>
      </c>
      <c r="T197" s="24">
        <f t="shared" si="32"/>
        <v>0</v>
      </c>
      <c r="U197" s="5"/>
      <c r="V197" s="5"/>
      <c r="W197" s="5"/>
      <c r="X197" s="5"/>
      <c r="Y197" s="5"/>
      <c r="Z197" s="5"/>
      <c r="AA197" s="5"/>
    </row>
    <row r="198" spans="1:27" x14ac:dyDescent="0.2">
      <c r="A198" s="17"/>
      <c r="B198" s="15"/>
      <c r="D198" s="15"/>
      <c r="E198" s="51"/>
      <c r="F198" s="51"/>
      <c r="G198" s="63"/>
      <c r="H198" s="7"/>
      <c r="I198" s="61" t="e">
        <f>INDEX('swingweight table'!$B$2:$B$2601,MATCH(MROUND(K198,0.175)+0.0001,'swingweight table'!$A$2:$A$2601,1))</f>
        <v>#N/A</v>
      </c>
      <c r="J198" s="60" t="e">
        <f>INDEX('swingweight table'!$B$2:$B$2601,MATCH(MROUND(O198,0.175)+0.0001,'swingweight table'!$A$2:$A$2601,1))</f>
        <v>#N/A</v>
      </c>
      <c r="K198" s="60">
        <f t="shared" si="33"/>
        <v>0</v>
      </c>
      <c r="L198" s="60">
        <f t="shared" si="34"/>
        <v>0</v>
      </c>
      <c r="M198" s="55" t="e">
        <f>INDEX('swingweight table'!$E$2:$E$2601,MATCH(IF(K198&lt;((MROUND(K198,0.175)+0.1)+(MROUND(K198,0.175)-0.075))/2,MROUND(K198,0.175)-0.0749,MROUND(K198,0.175)+0.1001),'swingweight table'!$D$2:$D$2601,1))</f>
        <v>#N/A</v>
      </c>
      <c r="N198" s="55">
        <f t="shared" si="27"/>
        <v>0</v>
      </c>
      <c r="O198" s="22">
        <f t="shared" si="35"/>
        <v>0</v>
      </c>
      <c r="P198" s="22">
        <f t="shared" si="28"/>
        <v>0</v>
      </c>
      <c r="Q198" s="22">
        <f t="shared" si="29"/>
        <v>0</v>
      </c>
      <c r="R198" s="22">
        <f t="shared" si="30"/>
        <v>0</v>
      </c>
      <c r="S198" s="24">
        <f t="shared" si="31"/>
        <v>0</v>
      </c>
      <c r="T198" s="24">
        <f t="shared" si="32"/>
        <v>0</v>
      </c>
      <c r="U198" s="5"/>
      <c r="V198" s="5"/>
      <c r="W198" s="5"/>
      <c r="X198" s="5"/>
      <c r="Y198" s="5"/>
      <c r="Z198" s="5"/>
      <c r="AA198" s="5"/>
    </row>
    <row r="199" spans="1:27" x14ac:dyDescent="0.2">
      <c r="A199" s="17"/>
      <c r="B199" s="15"/>
      <c r="D199" s="15"/>
      <c r="E199" s="51"/>
      <c r="F199" s="51"/>
      <c r="G199" s="63"/>
      <c r="H199" s="7"/>
      <c r="I199" s="61" t="e">
        <f>INDEX('swingweight table'!$B$2:$B$2601,MATCH(MROUND(K199,0.175)+0.0001,'swingweight table'!$A$2:$A$2601,1))</f>
        <v>#N/A</v>
      </c>
      <c r="J199" s="60" t="e">
        <f>INDEX('swingweight table'!$B$2:$B$2601,MATCH(MROUND(O199,0.175)+0.0001,'swingweight table'!$A$2:$A$2601,1))</f>
        <v>#N/A</v>
      </c>
      <c r="K199" s="60">
        <f t="shared" si="33"/>
        <v>0</v>
      </c>
      <c r="L199" s="60">
        <f t="shared" si="34"/>
        <v>0</v>
      </c>
      <c r="M199" s="55" t="e">
        <f>INDEX('swingweight table'!$E$2:$E$2601,MATCH(IF(K199&lt;((MROUND(K199,0.175)+0.1)+(MROUND(K199,0.175)-0.075))/2,MROUND(K199,0.175)-0.0749,MROUND(K199,0.175)+0.1001),'swingweight table'!$D$2:$D$2601,1))</f>
        <v>#N/A</v>
      </c>
      <c r="N199" s="55">
        <f t="shared" si="27"/>
        <v>0</v>
      </c>
      <c r="O199" s="22">
        <f t="shared" si="35"/>
        <v>0</v>
      </c>
      <c r="P199" s="22">
        <f t="shared" si="28"/>
        <v>0</v>
      </c>
      <c r="Q199" s="22">
        <f t="shared" si="29"/>
        <v>0</v>
      </c>
      <c r="R199" s="22">
        <f t="shared" si="30"/>
        <v>0</v>
      </c>
      <c r="S199" s="24">
        <f t="shared" si="31"/>
        <v>0</v>
      </c>
      <c r="T199" s="24">
        <f t="shared" si="32"/>
        <v>0</v>
      </c>
      <c r="U199" s="5"/>
      <c r="V199" s="5"/>
      <c r="W199" s="5"/>
      <c r="X199" s="5"/>
      <c r="Y199" s="5"/>
      <c r="Z199" s="5"/>
      <c r="AA199" s="5"/>
    </row>
    <row r="200" spans="1:27" x14ac:dyDescent="0.2">
      <c r="A200" s="17"/>
      <c r="B200" s="15"/>
      <c r="D200" s="15"/>
      <c r="E200" s="51"/>
      <c r="F200" s="51"/>
      <c r="G200" s="63"/>
      <c r="H200" s="7"/>
      <c r="I200" s="61" t="e">
        <f>INDEX('swingweight table'!$B$2:$B$2601,MATCH(MROUND(K200,0.175)+0.0001,'swingweight table'!$A$2:$A$2601,1))</f>
        <v>#N/A</v>
      </c>
      <c r="J200" s="60" t="e">
        <f>INDEX('swingweight table'!$B$2:$B$2601,MATCH(MROUND(O200,0.175)+0.0001,'swingweight table'!$A$2:$A$2601,1))</f>
        <v>#N/A</v>
      </c>
      <c r="K200" s="60">
        <f t="shared" si="33"/>
        <v>0</v>
      </c>
      <c r="L200" s="60">
        <f t="shared" si="34"/>
        <v>0</v>
      </c>
      <c r="M200" s="55" t="e">
        <f>INDEX('swingweight table'!$E$2:$E$2601,MATCH(IF(K200&lt;((MROUND(K200,0.175)+0.1)+(MROUND(K200,0.175)-0.075))/2,MROUND(K200,0.175)-0.0749,MROUND(K200,0.175)+0.1001),'swingweight table'!$D$2:$D$2601,1))</f>
        <v>#N/A</v>
      </c>
      <c r="N200" s="55">
        <f t="shared" si="27"/>
        <v>0</v>
      </c>
      <c r="O200" s="22">
        <f t="shared" si="35"/>
        <v>0</v>
      </c>
      <c r="P200" s="22">
        <f t="shared" si="28"/>
        <v>0</v>
      </c>
      <c r="Q200" s="22">
        <f t="shared" si="29"/>
        <v>0</v>
      </c>
      <c r="R200" s="22">
        <f t="shared" si="30"/>
        <v>0</v>
      </c>
      <c r="S200" s="24">
        <f t="shared" si="31"/>
        <v>0</v>
      </c>
      <c r="T200" s="24">
        <f t="shared" si="32"/>
        <v>0</v>
      </c>
      <c r="U200" s="5"/>
      <c r="V200" s="5"/>
      <c r="W200" s="5"/>
      <c r="X200" s="5"/>
      <c r="Y200" s="5"/>
      <c r="Z200" s="5"/>
      <c r="AA200" s="5"/>
    </row>
    <row r="201" spans="1:27" x14ac:dyDescent="0.2">
      <c r="A201" s="17"/>
      <c r="B201" s="15"/>
      <c r="D201" s="15"/>
      <c r="E201" s="51"/>
      <c r="F201" s="51"/>
      <c r="G201" s="63"/>
      <c r="H201" s="7"/>
      <c r="I201" s="61" t="e">
        <f>INDEX('swingweight table'!$B$2:$B$2601,MATCH(MROUND(K201,0.175)+0.0001,'swingweight table'!$A$2:$A$2601,1))</f>
        <v>#N/A</v>
      </c>
      <c r="J201" s="60" t="e">
        <f>INDEX('swingweight table'!$B$2:$B$2601,MATCH(MROUND(O201,0.175)+0.0001,'swingweight table'!$A$2:$A$2601,1))</f>
        <v>#N/A</v>
      </c>
      <c r="K201" s="60">
        <f t="shared" si="33"/>
        <v>0</v>
      </c>
      <c r="L201" s="60">
        <f t="shared" si="34"/>
        <v>0</v>
      </c>
      <c r="M201" s="55" t="e">
        <f>INDEX('swingweight table'!$E$2:$E$2601,MATCH(IF(K201&lt;((MROUND(K201,0.175)+0.1)+(MROUND(K201,0.175)-0.075))/2,MROUND(K201,0.175)-0.0749,MROUND(K201,0.175)+0.1001),'swingweight table'!$D$2:$D$2601,1))</f>
        <v>#N/A</v>
      </c>
      <c r="N201" s="55">
        <f t="shared" si="27"/>
        <v>0</v>
      </c>
      <c r="O201" s="22">
        <f t="shared" si="35"/>
        <v>0</v>
      </c>
      <c r="P201" s="22">
        <f t="shared" si="28"/>
        <v>0</v>
      </c>
      <c r="Q201" s="22">
        <f t="shared" si="29"/>
        <v>0</v>
      </c>
      <c r="R201" s="22">
        <f t="shared" si="30"/>
        <v>0</v>
      </c>
      <c r="S201" s="24">
        <f t="shared" si="31"/>
        <v>0</v>
      </c>
      <c r="T201" s="24">
        <f t="shared" si="32"/>
        <v>0</v>
      </c>
      <c r="U201" s="5"/>
      <c r="V201" s="5"/>
      <c r="W201" s="5"/>
      <c r="X201" s="5"/>
      <c r="Y201" s="5"/>
      <c r="Z201" s="5"/>
      <c r="AA201" s="5"/>
    </row>
    <row r="202" spans="1:27" x14ac:dyDescent="0.2">
      <c r="A202" s="17"/>
      <c r="B202" s="15"/>
      <c r="D202" s="15"/>
      <c r="E202" s="51"/>
      <c r="F202" s="51"/>
      <c r="G202" s="63"/>
      <c r="H202" s="7"/>
      <c r="I202" s="61" t="e">
        <f>INDEX('swingweight table'!$B$2:$B$2601,MATCH(MROUND(K202,0.175)+0.0001,'swingweight table'!$A$2:$A$2601,1))</f>
        <v>#N/A</v>
      </c>
      <c r="J202" s="60" t="e">
        <f>INDEX('swingweight table'!$B$2:$B$2601,MATCH(MROUND(O202,0.175)+0.0001,'swingweight table'!$A$2:$A$2601,1))</f>
        <v>#N/A</v>
      </c>
      <c r="K202" s="60">
        <f t="shared" si="33"/>
        <v>0</v>
      </c>
      <c r="L202" s="60">
        <f t="shared" si="34"/>
        <v>0</v>
      </c>
      <c r="M202" s="55" t="e">
        <f>INDEX('swingweight table'!$E$2:$E$2601,MATCH(IF(K202&lt;((MROUND(K202,0.175)+0.1)+(MROUND(K202,0.175)-0.075))/2,MROUND(K202,0.175)-0.0749,MROUND(K202,0.175)+0.1001),'swingweight table'!$D$2:$D$2601,1))</f>
        <v>#N/A</v>
      </c>
      <c r="N202" s="55">
        <f t="shared" si="27"/>
        <v>0</v>
      </c>
      <c r="O202" s="22">
        <f t="shared" si="35"/>
        <v>0</v>
      </c>
      <c r="P202" s="22">
        <f t="shared" si="28"/>
        <v>0</v>
      </c>
      <c r="Q202" s="22">
        <f t="shared" si="29"/>
        <v>0</v>
      </c>
      <c r="R202" s="22">
        <f t="shared" si="30"/>
        <v>0</v>
      </c>
      <c r="S202" s="24">
        <f t="shared" si="31"/>
        <v>0</v>
      </c>
      <c r="T202" s="24">
        <f t="shared" si="32"/>
        <v>0</v>
      </c>
      <c r="U202" s="5"/>
      <c r="V202" s="5"/>
      <c r="W202" s="5"/>
      <c r="X202" s="5"/>
      <c r="Y202" s="5"/>
      <c r="Z202" s="5"/>
      <c r="AA202" s="5"/>
    </row>
    <row r="203" spans="1:27" x14ac:dyDescent="0.2">
      <c r="A203" s="17"/>
      <c r="B203" s="15"/>
      <c r="D203" s="15"/>
      <c r="E203" s="51"/>
      <c r="F203" s="51"/>
      <c r="G203" s="63"/>
      <c r="H203" s="7"/>
      <c r="I203" s="61" t="e">
        <f>INDEX('swingweight table'!$B$2:$B$2601,MATCH(MROUND(K203,0.175)+0.0001,'swingweight table'!$A$2:$A$2601,1))</f>
        <v>#N/A</v>
      </c>
      <c r="J203" s="60" t="e">
        <f>INDEX('swingweight table'!$B$2:$B$2601,MATCH(MROUND(O203,0.175)+0.0001,'swingweight table'!$A$2:$A$2601,1))</f>
        <v>#N/A</v>
      </c>
      <c r="K203" s="60">
        <f t="shared" si="33"/>
        <v>0</v>
      </c>
      <c r="L203" s="60">
        <f t="shared" si="34"/>
        <v>0</v>
      </c>
      <c r="M203" s="55" t="e">
        <f>INDEX('swingweight table'!$E$2:$E$2601,MATCH(IF(K203&lt;((MROUND(K203,0.175)+0.1)+(MROUND(K203,0.175)-0.075))/2,MROUND(K203,0.175)-0.0749,MROUND(K203,0.175)+0.1001),'swingweight table'!$D$2:$D$2601,1))</f>
        <v>#N/A</v>
      </c>
      <c r="N203" s="55">
        <f t="shared" si="27"/>
        <v>0</v>
      </c>
      <c r="O203" s="22">
        <f t="shared" si="35"/>
        <v>0</v>
      </c>
      <c r="P203" s="22">
        <f t="shared" si="28"/>
        <v>0</v>
      </c>
      <c r="Q203" s="22">
        <f t="shared" si="29"/>
        <v>0</v>
      </c>
      <c r="R203" s="22">
        <f t="shared" si="30"/>
        <v>0</v>
      </c>
      <c r="S203" s="24">
        <f t="shared" si="31"/>
        <v>0</v>
      </c>
      <c r="T203" s="24">
        <f t="shared" si="32"/>
        <v>0</v>
      </c>
      <c r="U203" s="5"/>
      <c r="V203" s="5"/>
      <c r="W203" s="5"/>
      <c r="X203" s="5"/>
      <c r="Y203" s="5"/>
      <c r="Z203" s="5"/>
      <c r="AA203" s="5"/>
    </row>
    <row r="204" spans="1:27" x14ac:dyDescent="0.2">
      <c r="A204" s="17"/>
      <c r="B204" s="15"/>
      <c r="D204" s="15"/>
      <c r="E204" s="51"/>
      <c r="F204" s="51"/>
      <c r="G204" s="63"/>
      <c r="H204" s="7"/>
      <c r="I204" s="61" t="e">
        <f>INDEX('swingweight table'!$B$2:$B$2601,MATCH(MROUND(K204,0.175)+0.0001,'swingweight table'!$A$2:$A$2601,1))</f>
        <v>#N/A</v>
      </c>
      <c r="J204" s="60" t="e">
        <f>INDEX('swingweight table'!$B$2:$B$2601,MATCH(MROUND(O204,0.175)+0.0001,'swingweight table'!$A$2:$A$2601,1))</f>
        <v>#N/A</v>
      </c>
      <c r="K204" s="60">
        <f t="shared" si="33"/>
        <v>0</v>
      </c>
      <c r="L204" s="60">
        <f t="shared" si="34"/>
        <v>0</v>
      </c>
      <c r="M204" s="55" t="e">
        <f>INDEX('swingweight table'!$E$2:$E$2601,MATCH(IF(K204&lt;((MROUND(K204,0.175)+0.1)+(MROUND(K204,0.175)-0.075))/2,MROUND(K204,0.175)-0.0749,MROUND(K204,0.175)+0.1001),'swingweight table'!$D$2:$D$2601,1))</f>
        <v>#N/A</v>
      </c>
      <c r="N204" s="55">
        <f t="shared" si="27"/>
        <v>0</v>
      </c>
      <c r="O204" s="22">
        <f t="shared" si="35"/>
        <v>0</v>
      </c>
      <c r="P204" s="22">
        <f t="shared" si="28"/>
        <v>0</v>
      </c>
      <c r="Q204" s="22">
        <f t="shared" si="29"/>
        <v>0</v>
      </c>
      <c r="R204" s="22">
        <f t="shared" si="30"/>
        <v>0</v>
      </c>
      <c r="S204" s="24">
        <f t="shared" si="31"/>
        <v>0</v>
      </c>
      <c r="T204" s="24">
        <f t="shared" si="32"/>
        <v>0</v>
      </c>
      <c r="U204" s="5"/>
      <c r="V204" s="5"/>
      <c r="W204" s="5"/>
      <c r="X204" s="5"/>
      <c r="Y204" s="5"/>
      <c r="Z204" s="5"/>
      <c r="AA204" s="5"/>
    </row>
    <row r="205" spans="1:27" x14ac:dyDescent="0.2">
      <c r="A205" s="17"/>
      <c r="B205" s="15"/>
      <c r="D205" s="15"/>
      <c r="E205" s="51"/>
      <c r="F205" s="51"/>
      <c r="G205" s="63"/>
      <c r="H205" s="7"/>
      <c r="I205" s="61" t="e">
        <f>INDEX('swingweight table'!$B$2:$B$2601,MATCH(MROUND(K205,0.175)+0.0001,'swingweight table'!$A$2:$A$2601,1))</f>
        <v>#N/A</v>
      </c>
      <c r="J205" s="60" t="e">
        <f>INDEX('swingweight table'!$B$2:$B$2601,MATCH(MROUND(O205,0.175)+0.0001,'swingweight table'!$A$2:$A$2601,1))</f>
        <v>#N/A</v>
      </c>
      <c r="K205" s="60">
        <f t="shared" si="33"/>
        <v>0</v>
      </c>
      <c r="L205" s="60">
        <f t="shared" si="34"/>
        <v>0</v>
      </c>
      <c r="M205" s="55" t="e">
        <f>INDEX('swingweight table'!$E$2:$E$2601,MATCH(IF(K205&lt;((MROUND(K205,0.175)+0.1)+(MROUND(K205,0.175)-0.075))/2,MROUND(K205,0.175)-0.0749,MROUND(K205,0.175)+0.1001),'swingweight table'!$D$2:$D$2601,1))</f>
        <v>#N/A</v>
      </c>
      <c r="N205" s="55">
        <f t="shared" si="27"/>
        <v>0</v>
      </c>
      <c r="O205" s="22">
        <f t="shared" si="35"/>
        <v>0</v>
      </c>
      <c r="P205" s="22">
        <f t="shared" si="28"/>
        <v>0</v>
      </c>
      <c r="Q205" s="22">
        <f t="shared" si="29"/>
        <v>0</v>
      </c>
      <c r="R205" s="22">
        <f t="shared" si="30"/>
        <v>0</v>
      </c>
      <c r="S205" s="24">
        <f t="shared" si="31"/>
        <v>0</v>
      </c>
      <c r="T205" s="24">
        <f t="shared" si="32"/>
        <v>0</v>
      </c>
      <c r="U205" s="5"/>
      <c r="V205" s="5"/>
      <c r="W205" s="5"/>
      <c r="X205" s="5"/>
      <c r="Y205" s="5"/>
      <c r="Z205" s="5"/>
      <c r="AA205" s="5"/>
    </row>
    <row r="206" spans="1:27" x14ac:dyDescent="0.2">
      <c r="A206" s="17"/>
      <c r="B206" s="15"/>
      <c r="D206" s="15"/>
      <c r="E206" s="51"/>
      <c r="F206" s="51"/>
      <c r="G206" s="63"/>
      <c r="H206" s="7"/>
      <c r="I206" s="61" t="e">
        <f>INDEX('swingweight table'!$B$2:$B$2601,MATCH(MROUND(K206,0.175)+0.0001,'swingweight table'!$A$2:$A$2601,1))</f>
        <v>#N/A</v>
      </c>
      <c r="J206" s="60" t="e">
        <f>INDEX('swingweight table'!$B$2:$B$2601,MATCH(MROUND(O206,0.175)+0.0001,'swingweight table'!$A$2:$A$2601,1))</f>
        <v>#N/A</v>
      </c>
      <c r="K206" s="60">
        <f t="shared" si="33"/>
        <v>0</v>
      </c>
      <c r="L206" s="60">
        <f t="shared" si="34"/>
        <v>0</v>
      </c>
      <c r="M206" s="55" t="e">
        <f>INDEX('swingweight table'!$E$2:$E$2601,MATCH(IF(K206&lt;((MROUND(K206,0.175)+0.1)+(MROUND(K206,0.175)-0.075))/2,MROUND(K206,0.175)-0.0749,MROUND(K206,0.175)+0.1001),'swingweight table'!$D$2:$D$2601,1))</f>
        <v>#N/A</v>
      </c>
      <c r="N206" s="55">
        <f t="shared" si="27"/>
        <v>0</v>
      </c>
      <c r="O206" s="22">
        <f t="shared" si="35"/>
        <v>0</v>
      </c>
      <c r="P206" s="22">
        <f t="shared" si="28"/>
        <v>0</v>
      </c>
      <c r="Q206" s="22">
        <f t="shared" si="29"/>
        <v>0</v>
      </c>
      <c r="R206" s="22">
        <f t="shared" si="30"/>
        <v>0</v>
      </c>
      <c r="S206" s="24">
        <f t="shared" si="31"/>
        <v>0</v>
      </c>
      <c r="T206" s="24">
        <f t="shared" si="32"/>
        <v>0</v>
      </c>
      <c r="U206" s="5"/>
      <c r="V206" s="5"/>
      <c r="W206" s="5"/>
      <c r="X206" s="5"/>
      <c r="Y206" s="5"/>
      <c r="Z206" s="5"/>
      <c r="AA206" s="5"/>
    </row>
    <row r="207" spans="1:27" x14ac:dyDescent="0.2">
      <c r="A207" s="17"/>
      <c r="B207" s="15"/>
      <c r="D207" s="15"/>
      <c r="E207" s="51"/>
      <c r="F207" s="51"/>
      <c r="G207" s="63"/>
      <c r="H207" s="7"/>
      <c r="I207" s="61" t="e">
        <f>INDEX('swingweight table'!$B$2:$B$2601,MATCH(MROUND(K207,0.175)+0.0001,'swingweight table'!$A$2:$A$2601,1))</f>
        <v>#N/A</v>
      </c>
      <c r="J207" s="60" t="e">
        <f>INDEX('swingweight table'!$B$2:$B$2601,MATCH(MROUND(O207,0.175)+0.0001,'swingweight table'!$A$2:$A$2601,1))</f>
        <v>#N/A</v>
      </c>
      <c r="K207" s="60">
        <f t="shared" si="33"/>
        <v>0</v>
      </c>
      <c r="L207" s="60">
        <f t="shared" si="34"/>
        <v>0</v>
      </c>
      <c r="M207" s="55" t="e">
        <f>INDEX('swingweight table'!$E$2:$E$2601,MATCH(IF(K207&lt;((MROUND(K207,0.175)+0.1)+(MROUND(K207,0.175)-0.075))/2,MROUND(K207,0.175)-0.0749,MROUND(K207,0.175)+0.1001),'swingweight table'!$D$2:$D$2601,1))</f>
        <v>#N/A</v>
      </c>
      <c r="N207" s="55">
        <f t="shared" si="27"/>
        <v>0</v>
      </c>
      <c r="O207" s="22">
        <f t="shared" si="35"/>
        <v>0</v>
      </c>
      <c r="P207" s="22">
        <f t="shared" si="28"/>
        <v>0</v>
      </c>
      <c r="Q207" s="22">
        <f t="shared" si="29"/>
        <v>0</v>
      </c>
      <c r="R207" s="22">
        <f t="shared" si="30"/>
        <v>0</v>
      </c>
      <c r="S207" s="24">
        <f t="shared" si="31"/>
        <v>0</v>
      </c>
      <c r="T207" s="24">
        <f t="shared" si="32"/>
        <v>0</v>
      </c>
      <c r="U207" s="5"/>
      <c r="V207" s="5"/>
      <c r="W207" s="5"/>
      <c r="X207" s="5"/>
      <c r="Y207" s="5"/>
      <c r="Z207" s="5"/>
      <c r="AA207" s="5"/>
    </row>
    <row r="208" spans="1:27" x14ac:dyDescent="0.2">
      <c r="A208" s="17"/>
      <c r="B208" s="15"/>
      <c r="D208" s="15"/>
      <c r="E208" s="51"/>
      <c r="F208" s="51"/>
      <c r="G208" s="63"/>
      <c r="H208" s="7"/>
      <c r="I208" s="61" t="e">
        <f>INDEX('swingweight table'!$B$2:$B$2601,MATCH(MROUND(K208,0.175)+0.0001,'swingweight table'!$A$2:$A$2601,1))</f>
        <v>#N/A</v>
      </c>
      <c r="J208" s="60" t="e">
        <f>INDEX('swingweight table'!$B$2:$B$2601,MATCH(MROUND(O208,0.175)+0.0001,'swingweight table'!$A$2:$A$2601,1))</f>
        <v>#N/A</v>
      </c>
      <c r="K208" s="60">
        <f t="shared" si="33"/>
        <v>0</v>
      </c>
      <c r="L208" s="60">
        <f t="shared" si="34"/>
        <v>0</v>
      </c>
      <c r="M208" s="55" t="e">
        <f>INDEX('swingweight table'!$E$2:$E$2601,MATCH(IF(K208&lt;((MROUND(K208,0.175)+0.1)+(MROUND(K208,0.175)-0.075))/2,MROUND(K208,0.175)-0.0749,MROUND(K208,0.175)+0.1001),'swingweight table'!$D$2:$D$2601,1))</f>
        <v>#N/A</v>
      </c>
      <c r="N208" s="55">
        <f t="shared" si="27"/>
        <v>0</v>
      </c>
      <c r="O208" s="22">
        <f t="shared" si="35"/>
        <v>0</v>
      </c>
      <c r="P208" s="22">
        <f t="shared" si="28"/>
        <v>0</v>
      </c>
      <c r="Q208" s="22">
        <f t="shared" si="29"/>
        <v>0</v>
      </c>
      <c r="R208" s="22">
        <f t="shared" si="30"/>
        <v>0</v>
      </c>
      <c r="S208" s="24">
        <f t="shared" si="31"/>
        <v>0</v>
      </c>
      <c r="T208" s="24">
        <f t="shared" si="32"/>
        <v>0</v>
      </c>
      <c r="U208" s="5"/>
      <c r="V208" s="5"/>
      <c r="W208" s="5"/>
      <c r="X208" s="5"/>
      <c r="Y208" s="5"/>
      <c r="Z208" s="5"/>
      <c r="AA208" s="5"/>
    </row>
    <row r="209" spans="1:27" x14ac:dyDescent="0.2">
      <c r="A209" s="17"/>
      <c r="B209" s="15"/>
      <c r="D209" s="15"/>
      <c r="E209" s="51"/>
      <c r="F209" s="51"/>
      <c r="G209" s="63"/>
      <c r="H209" s="7"/>
      <c r="I209" s="61" t="e">
        <f>INDEX('swingweight table'!$B$2:$B$2601,MATCH(MROUND(K209,0.175)+0.0001,'swingweight table'!$A$2:$A$2601,1))</f>
        <v>#N/A</v>
      </c>
      <c r="J209" s="60" t="e">
        <f>INDEX('swingweight table'!$B$2:$B$2601,MATCH(MROUND(O209,0.175)+0.0001,'swingweight table'!$A$2:$A$2601,1))</f>
        <v>#N/A</v>
      </c>
      <c r="K209" s="60">
        <f t="shared" si="33"/>
        <v>0</v>
      </c>
      <c r="L209" s="60">
        <f t="shared" si="34"/>
        <v>0</v>
      </c>
      <c r="M209" s="55" t="e">
        <f>INDEX('swingweight table'!$E$2:$E$2601,MATCH(IF(K209&lt;((MROUND(K209,0.175)+0.1)+(MROUND(K209,0.175)-0.075))/2,MROUND(K209,0.175)-0.0749,MROUND(K209,0.175)+0.1001),'swingweight table'!$D$2:$D$2601,1))</f>
        <v>#N/A</v>
      </c>
      <c r="N209" s="55">
        <f t="shared" si="27"/>
        <v>0</v>
      </c>
      <c r="O209" s="22">
        <f t="shared" si="35"/>
        <v>0</v>
      </c>
      <c r="P209" s="22">
        <f t="shared" si="28"/>
        <v>0</v>
      </c>
      <c r="Q209" s="22">
        <f t="shared" si="29"/>
        <v>0</v>
      </c>
      <c r="R209" s="22">
        <f t="shared" si="30"/>
        <v>0</v>
      </c>
      <c r="S209" s="24">
        <f t="shared" si="31"/>
        <v>0</v>
      </c>
      <c r="T209" s="24">
        <f t="shared" si="32"/>
        <v>0</v>
      </c>
      <c r="U209" s="5"/>
      <c r="V209" s="5"/>
      <c r="W209" s="5"/>
      <c r="X209" s="5"/>
      <c r="Y209" s="5"/>
      <c r="Z209" s="5"/>
      <c r="AA209" s="5"/>
    </row>
    <row r="210" spans="1:27" x14ac:dyDescent="0.2">
      <c r="A210" s="17"/>
      <c r="B210" s="15"/>
      <c r="D210" s="15"/>
      <c r="E210" s="51"/>
      <c r="F210" s="51"/>
      <c r="G210" s="63"/>
      <c r="H210" s="7"/>
      <c r="I210" s="61" t="e">
        <f>INDEX('swingweight table'!$B$2:$B$2601,MATCH(MROUND(K210,0.175)+0.0001,'swingweight table'!$A$2:$A$2601,1))</f>
        <v>#N/A</v>
      </c>
      <c r="J210" s="60" t="e">
        <f>INDEX('swingweight table'!$B$2:$B$2601,MATCH(MROUND(O210,0.175)+0.0001,'swingweight table'!$A$2:$A$2601,1))</f>
        <v>#N/A</v>
      </c>
      <c r="K210" s="60">
        <f t="shared" si="33"/>
        <v>0</v>
      </c>
      <c r="L210" s="60">
        <f t="shared" si="34"/>
        <v>0</v>
      </c>
      <c r="M210" s="55" t="e">
        <f>INDEX('swingweight table'!$E$2:$E$2601,MATCH(IF(K210&lt;((MROUND(K210,0.175)+0.1)+(MROUND(K210,0.175)-0.075))/2,MROUND(K210,0.175)-0.0749,MROUND(K210,0.175)+0.1001),'swingweight table'!$D$2:$D$2601,1))</f>
        <v>#N/A</v>
      </c>
      <c r="N210" s="55">
        <f t="shared" si="27"/>
        <v>0</v>
      </c>
      <c r="O210" s="22">
        <f t="shared" si="35"/>
        <v>0</v>
      </c>
      <c r="P210" s="22">
        <f t="shared" si="28"/>
        <v>0</v>
      </c>
      <c r="Q210" s="22">
        <f t="shared" si="29"/>
        <v>0</v>
      </c>
      <c r="R210" s="22">
        <f t="shared" si="30"/>
        <v>0</v>
      </c>
      <c r="S210" s="24">
        <f t="shared" si="31"/>
        <v>0</v>
      </c>
      <c r="T210" s="24">
        <f t="shared" si="32"/>
        <v>0</v>
      </c>
      <c r="U210" s="5"/>
      <c r="V210" s="5"/>
      <c r="W210" s="5"/>
      <c r="X210" s="5"/>
      <c r="Y210" s="5"/>
      <c r="Z210" s="5"/>
      <c r="AA210" s="5"/>
    </row>
    <row r="211" spans="1:27" x14ac:dyDescent="0.2">
      <c r="A211" s="17"/>
      <c r="B211" s="15"/>
      <c r="D211" s="15"/>
      <c r="E211" s="51"/>
      <c r="F211" s="51"/>
      <c r="G211" s="63"/>
      <c r="H211" s="7"/>
      <c r="I211" s="61" t="e">
        <f>INDEX('swingweight table'!$B$2:$B$2601,MATCH(MROUND(K211,0.175)+0.0001,'swingweight table'!$A$2:$A$2601,1))</f>
        <v>#N/A</v>
      </c>
      <c r="J211" s="60" t="e">
        <f>INDEX('swingweight table'!$B$2:$B$2601,MATCH(MROUND(O211,0.175)+0.0001,'swingweight table'!$A$2:$A$2601,1))</f>
        <v>#N/A</v>
      </c>
      <c r="K211" s="60">
        <f t="shared" si="33"/>
        <v>0</v>
      </c>
      <c r="L211" s="60">
        <f t="shared" si="34"/>
        <v>0</v>
      </c>
      <c r="M211" s="55" t="e">
        <f>INDEX('swingweight table'!$E$2:$E$2601,MATCH(IF(K211&lt;((MROUND(K211,0.175)+0.1)+(MROUND(K211,0.175)-0.075))/2,MROUND(K211,0.175)-0.0749,MROUND(K211,0.175)+0.1001),'swingweight table'!$D$2:$D$2601,1))</f>
        <v>#N/A</v>
      </c>
      <c r="N211" s="55">
        <f t="shared" si="27"/>
        <v>0</v>
      </c>
      <c r="O211" s="22">
        <f t="shared" si="35"/>
        <v>0</v>
      </c>
      <c r="P211" s="22">
        <f t="shared" si="28"/>
        <v>0</v>
      </c>
      <c r="Q211" s="22">
        <f t="shared" si="29"/>
        <v>0</v>
      </c>
      <c r="R211" s="22">
        <f t="shared" si="30"/>
        <v>0</v>
      </c>
      <c r="S211" s="24">
        <f t="shared" si="31"/>
        <v>0</v>
      </c>
      <c r="T211" s="24">
        <f t="shared" si="32"/>
        <v>0</v>
      </c>
      <c r="U211" s="5"/>
      <c r="V211" s="5"/>
      <c r="W211" s="5"/>
      <c r="X211" s="5"/>
      <c r="Y211" s="5"/>
      <c r="Z211" s="5"/>
      <c r="AA211" s="5"/>
    </row>
    <row r="212" spans="1:27" x14ac:dyDescent="0.2">
      <c r="A212" s="17"/>
      <c r="B212" s="15"/>
      <c r="D212" s="15"/>
      <c r="E212" s="51"/>
      <c r="F212" s="51"/>
      <c r="G212" s="63"/>
      <c r="H212" s="7"/>
      <c r="I212" s="61" t="e">
        <f>INDEX('swingweight table'!$B$2:$B$2601,MATCH(MROUND(K212,0.175)+0.0001,'swingweight table'!$A$2:$A$2601,1))</f>
        <v>#N/A</v>
      </c>
      <c r="J212" s="60" t="e">
        <f>INDEX('swingweight table'!$B$2:$B$2601,MATCH(MROUND(O212,0.175)+0.0001,'swingweight table'!$A$2:$A$2601,1))</f>
        <v>#N/A</v>
      </c>
      <c r="K212" s="60">
        <f t="shared" si="33"/>
        <v>0</v>
      </c>
      <c r="L212" s="60">
        <f t="shared" si="34"/>
        <v>0</v>
      </c>
      <c r="M212" s="55" t="e">
        <f>INDEX('swingweight table'!$E$2:$E$2601,MATCH(IF(K212&lt;((MROUND(K212,0.175)+0.1)+(MROUND(K212,0.175)-0.075))/2,MROUND(K212,0.175)-0.0749,MROUND(K212,0.175)+0.1001),'swingweight table'!$D$2:$D$2601,1))</f>
        <v>#N/A</v>
      </c>
      <c r="N212" s="55">
        <f t="shared" si="27"/>
        <v>0</v>
      </c>
      <c r="O212" s="22">
        <f t="shared" si="35"/>
        <v>0</v>
      </c>
      <c r="P212" s="22">
        <f t="shared" si="28"/>
        <v>0</v>
      </c>
      <c r="Q212" s="22">
        <f t="shared" si="29"/>
        <v>0</v>
      </c>
      <c r="R212" s="22">
        <f t="shared" si="30"/>
        <v>0</v>
      </c>
      <c r="S212" s="24">
        <f t="shared" si="31"/>
        <v>0</v>
      </c>
      <c r="T212" s="24">
        <f t="shared" si="32"/>
        <v>0</v>
      </c>
      <c r="U212" s="5"/>
      <c r="V212" s="5"/>
      <c r="W212" s="5"/>
      <c r="X212" s="5"/>
      <c r="Y212" s="5"/>
      <c r="Z212" s="5"/>
      <c r="AA212" s="5"/>
    </row>
    <row r="213" spans="1:27" x14ac:dyDescent="0.2">
      <c r="A213" s="17"/>
      <c r="B213" s="15"/>
      <c r="D213" s="15"/>
      <c r="E213" s="51"/>
      <c r="F213" s="51"/>
      <c r="G213" s="63"/>
      <c r="H213" s="7"/>
      <c r="I213" s="61" t="e">
        <f>INDEX('swingweight table'!$B$2:$B$2601,MATCH(MROUND(K213,0.175)+0.0001,'swingweight table'!$A$2:$A$2601,1))</f>
        <v>#N/A</v>
      </c>
      <c r="J213" s="60" t="e">
        <f>INDEX('swingweight table'!$B$2:$B$2601,MATCH(MROUND(O213,0.175)+0.0001,'swingweight table'!$A$2:$A$2601,1))</f>
        <v>#N/A</v>
      </c>
      <c r="K213" s="60">
        <f t="shared" si="33"/>
        <v>0</v>
      </c>
      <c r="L213" s="60">
        <f t="shared" si="34"/>
        <v>0</v>
      </c>
      <c r="M213" s="55" t="e">
        <f>INDEX('swingweight table'!$E$2:$E$2601,MATCH(IF(K213&lt;((MROUND(K213,0.175)+0.1)+(MROUND(K213,0.175)-0.075))/2,MROUND(K213,0.175)-0.0749,MROUND(K213,0.175)+0.1001),'swingweight table'!$D$2:$D$2601,1))</f>
        <v>#N/A</v>
      </c>
      <c r="N213" s="55">
        <f t="shared" si="27"/>
        <v>0</v>
      </c>
      <c r="O213" s="22">
        <f t="shared" si="35"/>
        <v>0</v>
      </c>
      <c r="P213" s="22">
        <f t="shared" si="28"/>
        <v>0</v>
      </c>
      <c r="Q213" s="22">
        <f t="shared" si="29"/>
        <v>0</v>
      </c>
      <c r="R213" s="22">
        <f t="shared" si="30"/>
        <v>0</v>
      </c>
      <c r="S213" s="24">
        <f t="shared" si="31"/>
        <v>0</v>
      </c>
      <c r="T213" s="24">
        <f t="shared" si="32"/>
        <v>0</v>
      </c>
      <c r="U213" s="5"/>
      <c r="V213" s="5"/>
      <c r="W213" s="5"/>
      <c r="X213" s="5"/>
      <c r="Y213" s="5"/>
      <c r="Z213" s="5"/>
      <c r="AA213" s="5"/>
    </row>
    <row r="214" spans="1:27" x14ac:dyDescent="0.2">
      <c r="A214" s="17"/>
      <c r="B214" s="15"/>
      <c r="D214" s="15"/>
      <c r="E214" s="51"/>
      <c r="F214" s="51"/>
      <c r="G214" s="63"/>
      <c r="H214" s="7"/>
      <c r="I214" s="61" t="e">
        <f>INDEX('swingweight table'!$B$2:$B$2601,MATCH(MROUND(K214,0.175)+0.0001,'swingweight table'!$A$2:$A$2601,1))</f>
        <v>#N/A</v>
      </c>
      <c r="J214" s="60" t="e">
        <f>INDEX('swingweight table'!$B$2:$B$2601,MATCH(MROUND(O214,0.175)+0.0001,'swingweight table'!$A$2:$A$2601,1))</f>
        <v>#N/A</v>
      </c>
      <c r="K214" s="60">
        <f t="shared" si="33"/>
        <v>0</v>
      </c>
      <c r="L214" s="60">
        <f t="shared" si="34"/>
        <v>0</v>
      </c>
      <c r="M214" s="55" t="e">
        <f>INDEX('swingweight table'!$E$2:$E$2601,MATCH(IF(K214&lt;((MROUND(K214,0.175)+0.1)+(MROUND(K214,0.175)-0.075))/2,MROUND(K214,0.175)-0.0749,MROUND(K214,0.175)+0.1001),'swingweight table'!$D$2:$D$2601,1))</f>
        <v>#N/A</v>
      </c>
      <c r="N214" s="55">
        <f t="shared" si="27"/>
        <v>0</v>
      </c>
      <c r="O214" s="22">
        <f t="shared" si="35"/>
        <v>0</v>
      </c>
      <c r="P214" s="22">
        <f t="shared" si="28"/>
        <v>0</v>
      </c>
      <c r="Q214" s="22">
        <f t="shared" si="29"/>
        <v>0</v>
      </c>
      <c r="R214" s="22">
        <f t="shared" si="30"/>
        <v>0</v>
      </c>
      <c r="S214" s="24">
        <f t="shared" si="31"/>
        <v>0</v>
      </c>
      <c r="T214" s="24">
        <f t="shared" si="32"/>
        <v>0</v>
      </c>
      <c r="U214" s="5"/>
      <c r="V214" s="5"/>
      <c r="W214" s="5"/>
      <c r="X214" s="5"/>
      <c r="Y214" s="5"/>
      <c r="Z214" s="5"/>
      <c r="AA214" s="5"/>
    </row>
    <row r="215" spans="1:27" x14ac:dyDescent="0.2">
      <c r="A215" s="17"/>
      <c r="B215" s="15"/>
      <c r="D215" s="15"/>
      <c r="E215" s="51"/>
      <c r="F215" s="51"/>
      <c r="G215" s="63"/>
      <c r="H215" s="7"/>
      <c r="I215" s="61" t="e">
        <f>INDEX('swingweight table'!$B$2:$B$2601,MATCH(MROUND(K215,0.175)+0.0001,'swingweight table'!$A$2:$A$2601,1))</f>
        <v>#N/A</v>
      </c>
      <c r="J215" s="60" t="e">
        <f>INDEX('swingweight table'!$B$2:$B$2601,MATCH(MROUND(O215,0.175)+0.0001,'swingweight table'!$A$2:$A$2601,1))</f>
        <v>#N/A</v>
      </c>
      <c r="K215" s="60">
        <f t="shared" si="33"/>
        <v>0</v>
      </c>
      <c r="L215" s="60">
        <f t="shared" si="34"/>
        <v>0</v>
      </c>
      <c r="M215" s="55" t="e">
        <f>INDEX('swingweight table'!$E$2:$E$2601,MATCH(IF(K215&lt;((MROUND(K215,0.175)+0.1)+(MROUND(K215,0.175)-0.075))/2,MROUND(K215,0.175)-0.0749,MROUND(K215,0.175)+0.1001),'swingweight table'!$D$2:$D$2601,1))</f>
        <v>#N/A</v>
      </c>
      <c r="N215" s="55">
        <f t="shared" si="27"/>
        <v>0</v>
      </c>
      <c r="O215" s="22">
        <f t="shared" si="35"/>
        <v>0</v>
      </c>
      <c r="P215" s="22">
        <f t="shared" si="28"/>
        <v>0</v>
      </c>
      <c r="Q215" s="22">
        <f t="shared" si="29"/>
        <v>0</v>
      </c>
      <c r="R215" s="22">
        <f t="shared" si="30"/>
        <v>0</v>
      </c>
      <c r="S215" s="24">
        <f t="shared" si="31"/>
        <v>0</v>
      </c>
      <c r="T215" s="24">
        <f t="shared" si="32"/>
        <v>0</v>
      </c>
      <c r="U215" s="5"/>
      <c r="V215" s="5"/>
      <c r="W215" s="5"/>
      <c r="X215" s="5"/>
      <c r="Y215" s="5"/>
      <c r="Z215" s="5"/>
      <c r="AA215" s="5"/>
    </row>
    <row r="216" spans="1:27" x14ac:dyDescent="0.2">
      <c r="A216" s="17"/>
      <c r="B216" s="15"/>
      <c r="D216" s="15"/>
      <c r="E216" s="51"/>
      <c r="F216" s="51"/>
      <c r="G216" s="63"/>
      <c r="H216" s="7"/>
      <c r="I216" s="61" t="e">
        <f>INDEX('swingweight table'!$B$2:$B$2601,MATCH(MROUND(K216,0.175)+0.0001,'swingweight table'!$A$2:$A$2601,1))</f>
        <v>#N/A</v>
      </c>
      <c r="J216" s="60" t="e">
        <f>INDEX('swingweight table'!$B$2:$B$2601,MATCH(MROUND(O216,0.175)+0.0001,'swingweight table'!$A$2:$A$2601,1))</f>
        <v>#N/A</v>
      </c>
      <c r="K216" s="60">
        <f t="shared" si="33"/>
        <v>0</v>
      </c>
      <c r="L216" s="60">
        <f t="shared" si="34"/>
        <v>0</v>
      </c>
      <c r="M216" s="55" t="e">
        <f>INDEX('swingweight table'!$E$2:$E$2601,MATCH(IF(K216&lt;((MROUND(K216,0.175)+0.1)+(MROUND(K216,0.175)-0.075))/2,MROUND(K216,0.175)-0.0749,MROUND(K216,0.175)+0.1001),'swingweight table'!$D$2:$D$2601,1))</f>
        <v>#N/A</v>
      </c>
      <c r="N216" s="55">
        <f t="shared" si="27"/>
        <v>0</v>
      </c>
      <c r="O216" s="22">
        <f t="shared" si="35"/>
        <v>0</v>
      </c>
      <c r="P216" s="22">
        <f t="shared" si="28"/>
        <v>0</v>
      </c>
      <c r="Q216" s="22">
        <f t="shared" si="29"/>
        <v>0</v>
      </c>
      <c r="R216" s="22">
        <f t="shared" si="30"/>
        <v>0</v>
      </c>
      <c r="S216" s="24">
        <f t="shared" si="31"/>
        <v>0</v>
      </c>
      <c r="T216" s="24">
        <f t="shared" si="32"/>
        <v>0</v>
      </c>
      <c r="U216" s="5"/>
      <c r="V216" s="5"/>
      <c r="W216" s="5"/>
      <c r="X216" s="5"/>
      <c r="Y216" s="5"/>
      <c r="Z216" s="5"/>
      <c r="AA216" s="5"/>
    </row>
    <row r="217" spans="1:27" x14ac:dyDescent="0.2">
      <c r="A217" s="17"/>
      <c r="B217" s="15"/>
      <c r="D217" s="15"/>
      <c r="E217" s="51"/>
      <c r="F217" s="51"/>
      <c r="G217" s="63"/>
      <c r="H217" s="7"/>
      <c r="I217" s="61" t="e">
        <f>INDEX('swingweight table'!$B$2:$B$2601,MATCH(MROUND(K217,0.175)+0.0001,'swingweight table'!$A$2:$A$2601,1))</f>
        <v>#N/A</v>
      </c>
      <c r="J217" s="60" t="e">
        <f>INDEX('swingweight table'!$B$2:$B$2601,MATCH(MROUND(O217,0.175)+0.0001,'swingweight table'!$A$2:$A$2601,1))</f>
        <v>#N/A</v>
      </c>
      <c r="K217" s="60">
        <f t="shared" si="33"/>
        <v>0</v>
      </c>
      <c r="L217" s="60">
        <f t="shared" si="34"/>
        <v>0</v>
      </c>
      <c r="M217" s="55" t="e">
        <f>INDEX('swingweight table'!$E$2:$E$2601,MATCH(IF(K217&lt;((MROUND(K217,0.175)+0.1)+(MROUND(K217,0.175)-0.075))/2,MROUND(K217,0.175)-0.0749,MROUND(K217,0.175)+0.1001),'swingweight table'!$D$2:$D$2601,1))</f>
        <v>#N/A</v>
      </c>
      <c r="N217" s="55">
        <f t="shared" si="27"/>
        <v>0</v>
      </c>
      <c r="O217" s="22">
        <f t="shared" si="35"/>
        <v>0</v>
      </c>
      <c r="P217" s="22">
        <f t="shared" si="28"/>
        <v>0</v>
      </c>
      <c r="Q217" s="22">
        <f t="shared" si="29"/>
        <v>0</v>
      </c>
      <c r="R217" s="22">
        <f t="shared" si="30"/>
        <v>0</v>
      </c>
      <c r="S217" s="24">
        <f t="shared" si="31"/>
        <v>0</v>
      </c>
      <c r="T217" s="24">
        <f t="shared" si="32"/>
        <v>0</v>
      </c>
      <c r="U217" s="5"/>
      <c r="V217" s="5"/>
      <c r="W217" s="5"/>
      <c r="X217" s="5"/>
      <c r="Y217" s="5"/>
      <c r="Z217" s="5"/>
      <c r="AA217" s="5"/>
    </row>
    <row r="218" spans="1:27" x14ac:dyDescent="0.2">
      <c r="A218" s="17"/>
      <c r="B218" s="15"/>
      <c r="D218" s="15"/>
      <c r="E218" s="51"/>
      <c r="F218" s="51"/>
      <c r="G218" s="63"/>
      <c r="H218" s="7"/>
      <c r="I218" s="61" t="e">
        <f>INDEX('swingweight table'!$B$2:$B$2601,MATCH(MROUND(K218,0.175)+0.0001,'swingweight table'!$A$2:$A$2601,1))</f>
        <v>#N/A</v>
      </c>
      <c r="J218" s="60" t="e">
        <f>INDEX('swingweight table'!$B$2:$B$2601,MATCH(MROUND(O218,0.175)+0.0001,'swingweight table'!$A$2:$A$2601,1))</f>
        <v>#N/A</v>
      </c>
      <c r="K218" s="60">
        <f t="shared" si="33"/>
        <v>0</v>
      </c>
      <c r="L218" s="60">
        <f t="shared" si="34"/>
        <v>0</v>
      </c>
      <c r="M218" s="55" t="e">
        <f>INDEX('swingweight table'!$E$2:$E$2601,MATCH(IF(K218&lt;((MROUND(K218,0.175)+0.1)+(MROUND(K218,0.175)-0.075))/2,MROUND(K218,0.175)-0.0749,MROUND(K218,0.175)+0.1001),'swingweight table'!$D$2:$D$2601,1))</f>
        <v>#N/A</v>
      </c>
      <c r="N218" s="55">
        <f t="shared" si="27"/>
        <v>0</v>
      </c>
      <c r="O218" s="22">
        <f t="shared" si="35"/>
        <v>0</v>
      </c>
      <c r="P218" s="22">
        <f t="shared" si="28"/>
        <v>0</v>
      </c>
      <c r="Q218" s="22">
        <f t="shared" si="29"/>
        <v>0</v>
      </c>
      <c r="R218" s="22">
        <f t="shared" si="30"/>
        <v>0</v>
      </c>
      <c r="S218" s="24">
        <f t="shared" si="31"/>
        <v>0</v>
      </c>
      <c r="T218" s="24">
        <f t="shared" si="32"/>
        <v>0</v>
      </c>
      <c r="U218" s="5"/>
      <c r="V218" s="5"/>
      <c r="W218" s="5"/>
      <c r="X218" s="5"/>
      <c r="Y218" s="5"/>
      <c r="Z218" s="5"/>
      <c r="AA218" s="5"/>
    </row>
    <row r="219" spans="1:27" x14ac:dyDescent="0.2">
      <c r="A219" s="17"/>
      <c r="B219" s="15"/>
      <c r="D219" s="15"/>
      <c r="E219" s="51"/>
      <c r="F219" s="51"/>
      <c r="G219" s="63"/>
      <c r="H219" s="7"/>
      <c r="I219" s="61" t="e">
        <f>INDEX('swingweight table'!$B$2:$B$2601,MATCH(MROUND(K219,0.175)+0.0001,'swingweight table'!$A$2:$A$2601,1))</f>
        <v>#N/A</v>
      </c>
      <c r="J219" s="60" t="e">
        <f>INDEX('swingweight table'!$B$2:$B$2601,MATCH(MROUND(O219,0.175)+0.0001,'swingweight table'!$A$2:$A$2601,1))</f>
        <v>#N/A</v>
      </c>
      <c r="K219" s="60">
        <f t="shared" si="33"/>
        <v>0</v>
      </c>
      <c r="L219" s="60">
        <f t="shared" si="34"/>
        <v>0</v>
      </c>
      <c r="M219" s="55" t="e">
        <f>INDEX('swingweight table'!$E$2:$E$2601,MATCH(IF(K219&lt;((MROUND(K219,0.175)+0.1)+(MROUND(K219,0.175)-0.075))/2,MROUND(K219,0.175)-0.0749,MROUND(K219,0.175)+0.1001),'swingweight table'!$D$2:$D$2601,1))</f>
        <v>#N/A</v>
      </c>
      <c r="N219" s="55">
        <f t="shared" si="27"/>
        <v>0</v>
      </c>
      <c r="O219" s="22">
        <f t="shared" si="35"/>
        <v>0</v>
      </c>
      <c r="P219" s="22">
        <f t="shared" si="28"/>
        <v>0</v>
      </c>
      <c r="Q219" s="22">
        <f t="shared" si="29"/>
        <v>0</v>
      </c>
      <c r="R219" s="22">
        <f t="shared" si="30"/>
        <v>0</v>
      </c>
      <c r="S219" s="24">
        <f t="shared" si="31"/>
        <v>0</v>
      </c>
      <c r="T219" s="24">
        <f t="shared" si="32"/>
        <v>0</v>
      </c>
      <c r="U219" s="5"/>
      <c r="V219" s="5"/>
      <c r="W219" s="5"/>
      <c r="X219" s="5"/>
      <c r="Y219" s="5"/>
      <c r="Z219" s="5"/>
      <c r="AA219" s="5"/>
    </row>
    <row r="220" spans="1:27" x14ac:dyDescent="0.2">
      <c r="A220" s="17"/>
      <c r="B220" s="15"/>
      <c r="D220" s="15"/>
      <c r="E220" s="51"/>
      <c r="F220" s="51"/>
      <c r="G220" s="63"/>
      <c r="H220" s="7"/>
      <c r="I220" s="61" t="e">
        <f>INDEX('swingweight table'!$B$2:$B$2601,MATCH(MROUND(K220,0.175)+0.0001,'swingweight table'!$A$2:$A$2601,1))</f>
        <v>#N/A</v>
      </c>
      <c r="J220" s="60" t="e">
        <f>INDEX('swingweight table'!$B$2:$B$2601,MATCH(MROUND(O220,0.175)+0.0001,'swingweight table'!$A$2:$A$2601,1))</f>
        <v>#N/A</v>
      </c>
      <c r="K220" s="60">
        <f t="shared" si="33"/>
        <v>0</v>
      </c>
      <c r="L220" s="60">
        <f t="shared" si="34"/>
        <v>0</v>
      </c>
      <c r="M220" s="55" t="e">
        <f>INDEX('swingweight table'!$E$2:$E$2601,MATCH(IF(K220&lt;((MROUND(K220,0.175)+0.1)+(MROUND(K220,0.175)-0.075))/2,MROUND(K220,0.175)-0.0749,MROUND(K220,0.175)+0.1001),'swingweight table'!$D$2:$D$2601,1))</f>
        <v>#N/A</v>
      </c>
      <c r="N220" s="55">
        <f t="shared" si="27"/>
        <v>0</v>
      </c>
      <c r="O220" s="22">
        <f t="shared" si="35"/>
        <v>0</v>
      </c>
      <c r="P220" s="22">
        <f t="shared" si="28"/>
        <v>0</v>
      </c>
      <c r="Q220" s="22">
        <f t="shared" si="29"/>
        <v>0</v>
      </c>
      <c r="R220" s="22">
        <f t="shared" si="30"/>
        <v>0</v>
      </c>
      <c r="S220" s="24">
        <f t="shared" si="31"/>
        <v>0</v>
      </c>
      <c r="T220" s="24">
        <f t="shared" si="32"/>
        <v>0</v>
      </c>
      <c r="U220" s="5"/>
      <c r="V220" s="5"/>
      <c r="W220" s="5"/>
      <c r="X220" s="5"/>
      <c r="Y220" s="5"/>
      <c r="Z220" s="5"/>
      <c r="AA220" s="5"/>
    </row>
    <row r="221" spans="1:27" x14ac:dyDescent="0.2">
      <c r="A221" s="17"/>
      <c r="B221" s="15"/>
      <c r="D221" s="15"/>
      <c r="E221" s="51"/>
      <c r="F221" s="51"/>
      <c r="G221" s="63"/>
      <c r="H221" s="7"/>
      <c r="I221" s="61" t="e">
        <f>INDEX('swingweight table'!$B$2:$B$2601,MATCH(MROUND(K221,0.175)+0.0001,'swingweight table'!$A$2:$A$2601,1))</f>
        <v>#N/A</v>
      </c>
      <c r="J221" s="60" t="e">
        <f>INDEX('swingweight table'!$B$2:$B$2601,MATCH(MROUND(O221,0.175)+0.0001,'swingweight table'!$A$2:$A$2601,1))</f>
        <v>#N/A</v>
      </c>
      <c r="K221" s="60">
        <f t="shared" si="33"/>
        <v>0</v>
      </c>
      <c r="L221" s="60">
        <f t="shared" si="34"/>
        <v>0</v>
      </c>
      <c r="M221" s="55" t="e">
        <f>INDEX('swingweight table'!$E$2:$E$2601,MATCH(IF(K221&lt;((MROUND(K221,0.175)+0.1)+(MROUND(K221,0.175)-0.075))/2,MROUND(K221,0.175)-0.0749,MROUND(K221,0.175)+0.1001),'swingweight table'!$D$2:$D$2601,1))</f>
        <v>#N/A</v>
      </c>
      <c r="N221" s="55">
        <f t="shared" si="27"/>
        <v>0</v>
      </c>
      <c r="O221" s="22">
        <f t="shared" si="35"/>
        <v>0</v>
      </c>
      <c r="P221" s="22">
        <f t="shared" si="28"/>
        <v>0</v>
      </c>
      <c r="Q221" s="22">
        <f t="shared" si="29"/>
        <v>0</v>
      </c>
      <c r="R221" s="22">
        <f t="shared" si="30"/>
        <v>0</v>
      </c>
      <c r="S221" s="24">
        <f t="shared" si="31"/>
        <v>0</v>
      </c>
      <c r="T221" s="24">
        <f t="shared" si="32"/>
        <v>0</v>
      </c>
      <c r="U221" s="5"/>
      <c r="V221" s="5"/>
      <c r="W221" s="5"/>
      <c r="X221" s="5"/>
      <c r="Y221" s="5"/>
      <c r="Z221" s="5"/>
      <c r="AA221" s="5"/>
    </row>
    <row r="222" spans="1:27" x14ac:dyDescent="0.2">
      <c r="A222" s="17"/>
      <c r="B222" s="15"/>
      <c r="D222" s="15"/>
      <c r="E222" s="51"/>
      <c r="F222" s="51"/>
      <c r="G222" s="63"/>
      <c r="H222" s="7"/>
      <c r="I222" s="61" t="e">
        <f>INDEX('swingweight table'!$B$2:$B$2601,MATCH(MROUND(K222,0.175)+0.0001,'swingweight table'!$A$2:$A$2601,1))</f>
        <v>#N/A</v>
      </c>
      <c r="J222" s="60" t="e">
        <f>INDEX('swingweight table'!$B$2:$B$2601,MATCH(MROUND(O222,0.175)+0.0001,'swingweight table'!$A$2:$A$2601,1))</f>
        <v>#N/A</v>
      </c>
      <c r="K222" s="60">
        <f t="shared" si="33"/>
        <v>0</v>
      </c>
      <c r="L222" s="60">
        <f t="shared" si="34"/>
        <v>0</v>
      </c>
      <c r="M222" s="55" t="e">
        <f>INDEX('swingweight table'!$E$2:$E$2601,MATCH(IF(K222&lt;((MROUND(K222,0.175)+0.1)+(MROUND(K222,0.175)-0.075))/2,MROUND(K222,0.175)-0.0749,MROUND(K222,0.175)+0.1001),'swingweight table'!$D$2:$D$2601,1))</f>
        <v>#N/A</v>
      </c>
      <c r="N222" s="55">
        <f t="shared" si="27"/>
        <v>0</v>
      </c>
      <c r="O222" s="22">
        <f t="shared" si="35"/>
        <v>0</v>
      </c>
      <c r="P222" s="22">
        <f t="shared" si="28"/>
        <v>0</v>
      </c>
      <c r="Q222" s="22">
        <f t="shared" si="29"/>
        <v>0</v>
      </c>
      <c r="R222" s="22">
        <f t="shared" si="30"/>
        <v>0</v>
      </c>
      <c r="S222" s="24">
        <f t="shared" si="31"/>
        <v>0</v>
      </c>
      <c r="T222" s="24">
        <f t="shared" si="32"/>
        <v>0</v>
      </c>
      <c r="U222" s="5"/>
      <c r="V222" s="5"/>
      <c r="W222" s="5"/>
      <c r="X222" s="5"/>
      <c r="Y222" s="5"/>
      <c r="Z222" s="5"/>
      <c r="AA222" s="5"/>
    </row>
    <row r="223" spans="1:27" x14ac:dyDescent="0.2">
      <c r="A223" s="17"/>
      <c r="B223" s="15"/>
      <c r="D223" s="15"/>
      <c r="E223" s="51"/>
      <c r="F223" s="51"/>
      <c r="G223" s="63"/>
      <c r="H223" s="7"/>
      <c r="I223" s="61" t="e">
        <f>INDEX('swingweight table'!$B$2:$B$2601,MATCH(MROUND(K223,0.175)+0.0001,'swingweight table'!$A$2:$A$2601,1))</f>
        <v>#N/A</v>
      </c>
      <c r="J223" s="60" t="e">
        <f>INDEX('swingweight table'!$B$2:$B$2601,MATCH(MROUND(O223,0.175)+0.0001,'swingweight table'!$A$2:$A$2601,1))</f>
        <v>#N/A</v>
      </c>
      <c r="K223" s="60">
        <f t="shared" si="33"/>
        <v>0</v>
      </c>
      <c r="L223" s="60">
        <f t="shared" si="34"/>
        <v>0</v>
      </c>
      <c r="M223" s="55" t="e">
        <f>INDEX('swingweight table'!$E$2:$E$2601,MATCH(IF(K223&lt;((MROUND(K223,0.175)+0.1)+(MROUND(K223,0.175)-0.075))/2,MROUND(K223,0.175)-0.0749,MROUND(K223,0.175)+0.1001),'swingweight table'!$D$2:$D$2601,1))</f>
        <v>#N/A</v>
      </c>
      <c r="N223" s="55">
        <f t="shared" si="27"/>
        <v>0</v>
      </c>
      <c r="O223" s="22">
        <f t="shared" si="35"/>
        <v>0</v>
      </c>
      <c r="P223" s="22">
        <f t="shared" si="28"/>
        <v>0</v>
      </c>
      <c r="Q223" s="22">
        <f t="shared" si="29"/>
        <v>0</v>
      </c>
      <c r="R223" s="22">
        <f t="shared" si="30"/>
        <v>0</v>
      </c>
      <c r="S223" s="24">
        <f t="shared" si="31"/>
        <v>0</v>
      </c>
      <c r="T223" s="24">
        <f t="shared" si="32"/>
        <v>0</v>
      </c>
      <c r="U223" s="5"/>
      <c r="V223" s="5"/>
      <c r="W223" s="5"/>
      <c r="X223" s="5"/>
      <c r="Y223" s="5"/>
      <c r="Z223" s="5"/>
      <c r="AA223" s="5"/>
    </row>
    <row r="224" spans="1:27" x14ac:dyDescent="0.2">
      <c r="A224" s="17"/>
      <c r="B224" s="15"/>
      <c r="D224" s="15"/>
      <c r="E224" s="51"/>
      <c r="F224" s="51"/>
      <c r="G224" s="63"/>
      <c r="H224" s="7"/>
      <c r="I224" s="61" t="e">
        <f>INDEX('swingweight table'!$B$2:$B$2601,MATCH(MROUND(K224,0.175)+0.0001,'swingweight table'!$A$2:$A$2601,1))</f>
        <v>#N/A</v>
      </c>
      <c r="J224" s="60" t="e">
        <f>INDEX('swingweight table'!$B$2:$B$2601,MATCH(MROUND(O224,0.175)+0.0001,'swingweight table'!$A$2:$A$2601,1))</f>
        <v>#N/A</v>
      </c>
      <c r="K224" s="60">
        <f t="shared" si="33"/>
        <v>0</v>
      </c>
      <c r="L224" s="60">
        <f t="shared" si="34"/>
        <v>0</v>
      </c>
      <c r="M224" s="55" t="e">
        <f>INDEX('swingweight table'!$E$2:$E$2601,MATCH(IF(K224&lt;((MROUND(K224,0.175)+0.1)+(MROUND(K224,0.175)-0.075))/2,MROUND(K224,0.175)-0.0749,MROUND(K224,0.175)+0.1001),'swingweight table'!$D$2:$D$2601,1))</f>
        <v>#N/A</v>
      </c>
      <c r="N224" s="55">
        <f t="shared" si="27"/>
        <v>0</v>
      </c>
      <c r="O224" s="22">
        <f t="shared" si="35"/>
        <v>0</v>
      </c>
      <c r="P224" s="22">
        <f t="shared" si="28"/>
        <v>0</v>
      </c>
      <c r="Q224" s="22">
        <f t="shared" si="29"/>
        <v>0</v>
      </c>
      <c r="R224" s="22">
        <f t="shared" si="30"/>
        <v>0</v>
      </c>
      <c r="S224" s="24">
        <f t="shared" si="31"/>
        <v>0</v>
      </c>
      <c r="T224" s="24">
        <f t="shared" si="32"/>
        <v>0</v>
      </c>
      <c r="U224" s="5"/>
      <c r="V224" s="5"/>
      <c r="W224" s="5"/>
      <c r="X224" s="5"/>
      <c r="Y224" s="5"/>
      <c r="Z224" s="5"/>
      <c r="AA224" s="5"/>
    </row>
    <row r="225" spans="1:27" x14ac:dyDescent="0.2">
      <c r="A225" s="17"/>
      <c r="B225" s="15"/>
      <c r="D225" s="15"/>
      <c r="E225" s="51"/>
      <c r="F225" s="51"/>
      <c r="G225" s="63"/>
      <c r="H225" s="7"/>
      <c r="I225" s="61" t="e">
        <f>INDEX('swingweight table'!$B$2:$B$2601,MATCH(MROUND(K225,0.175)+0.0001,'swingweight table'!$A$2:$A$2601,1))</f>
        <v>#N/A</v>
      </c>
      <c r="J225" s="60" t="e">
        <f>INDEX('swingweight table'!$B$2:$B$2601,MATCH(MROUND(O225,0.175)+0.0001,'swingweight table'!$A$2:$A$2601,1))</f>
        <v>#N/A</v>
      </c>
      <c r="K225" s="60">
        <f t="shared" si="33"/>
        <v>0</v>
      </c>
      <c r="L225" s="60">
        <f t="shared" si="34"/>
        <v>0</v>
      </c>
      <c r="M225" s="55" t="e">
        <f>INDEX('swingweight table'!$E$2:$E$2601,MATCH(IF(K225&lt;((MROUND(K225,0.175)+0.1)+(MROUND(K225,0.175)-0.075))/2,MROUND(K225,0.175)-0.0749,MROUND(K225,0.175)+0.1001),'swingweight table'!$D$2:$D$2601,1))</f>
        <v>#N/A</v>
      </c>
      <c r="N225" s="55">
        <f t="shared" si="27"/>
        <v>0</v>
      </c>
      <c r="O225" s="22">
        <f t="shared" si="35"/>
        <v>0</v>
      </c>
      <c r="P225" s="22">
        <f t="shared" si="28"/>
        <v>0</v>
      </c>
      <c r="Q225" s="22">
        <f t="shared" si="29"/>
        <v>0</v>
      </c>
      <c r="R225" s="22">
        <f t="shared" si="30"/>
        <v>0</v>
      </c>
      <c r="S225" s="24">
        <f t="shared" si="31"/>
        <v>0</v>
      </c>
      <c r="T225" s="24">
        <f t="shared" si="32"/>
        <v>0</v>
      </c>
      <c r="U225" s="5"/>
      <c r="V225" s="5"/>
      <c r="W225" s="5"/>
      <c r="X225" s="5"/>
      <c r="Y225" s="5"/>
      <c r="Z225" s="5"/>
      <c r="AA225" s="5"/>
    </row>
    <row r="226" spans="1:27" x14ac:dyDescent="0.2">
      <c r="A226" s="17"/>
      <c r="B226" s="15"/>
      <c r="D226" s="15"/>
      <c r="E226" s="51"/>
      <c r="F226" s="51"/>
      <c r="G226" s="63"/>
      <c r="H226" s="7"/>
      <c r="I226" s="61" t="e">
        <f>INDEX('swingweight table'!$B$2:$B$2601,MATCH(MROUND(K226,0.175)+0.0001,'swingweight table'!$A$2:$A$2601,1))</f>
        <v>#N/A</v>
      </c>
      <c r="J226" s="60" t="e">
        <f>INDEX('swingweight table'!$B$2:$B$2601,MATCH(MROUND(O226,0.175)+0.0001,'swingweight table'!$A$2:$A$2601,1))</f>
        <v>#N/A</v>
      </c>
      <c r="K226" s="60">
        <f t="shared" si="33"/>
        <v>0</v>
      </c>
      <c r="L226" s="60">
        <f t="shared" si="34"/>
        <v>0</v>
      </c>
      <c r="M226" s="55" t="e">
        <f>INDEX('swingweight table'!$E$2:$E$2601,MATCH(IF(K226&lt;((MROUND(K226,0.175)+0.1)+(MROUND(K226,0.175)-0.075))/2,MROUND(K226,0.175)-0.0749,MROUND(K226,0.175)+0.1001),'swingweight table'!$D$2:$D$2601,1))</f>
        <v>#N/A</v>
      </c>
      <c r="N226" s="55">
        <f t="shared" si="27"/>
        <v>0</v>
      </c>
      <c r="O226" s="22">
        <f t="shared" si="35"/>
        <v>0</v>
      </c>
      <c r="P226" s="22">
        <f t="shared" si="28"/>
        <v>0</v>
      </c>
      <c r="Q226" s="22">
        <f t="shared" si="29"/>
        <v>0</v>
      </c>
      <c r="R226" s="22">
        <f t="shared" si="30"/>
        <v>0</v>
      </c>
      <c r="S226" s="24">
        <f t="shared" si="31"/>
        <v>0</v>
      </c>
      <c r="T226" s="24">
        <f t="shared" si="32"/>
        <v>0</v>
      </c>
      <c r="U226" s="5"/>
      <c r="V226" s="5"/>
      <c r="W226" s="5"/>
      <c r="X226" s="5"/>
      <c r="Y226" s="5"/>
      <c r="Z226" s="5"/>
      <c r="AA226" s="5"/>
    </row>
    <row r="227" spans="1:27" x14ac:dyDescent="0.2">
      <c r="A227" s="17"/>
      <c r="B227" s="15"/>
      <c r="D227" s="15"/>
      <c r="E227" s="51"/>
      <c r="F227" s="51"/>
      <c r="G227" s="63"/>
      <c r="H227" s="7"/>
      <c r="I227" s="61" t="e">
        <f>INDEX('swingweight table'!$B$2:$B$2601,MATCH(MROUND(K227,0.175)+0.0001,'swingweight table'!$A$2:$A$2601,1))</f>
        <v>#N/A</v>
      </c>
      <c r="J227" s="60" t="e">
        <f>INDEX('swingweight table'!$B$2:$B$2601,MATCH(MROUND(O227,0.175)+0.0001,'swingweight table'!$A$2:$A$2601,1))</f>
        <v>#N/A</v>
      </c>
      <c r="K227" s="60">
        <f t="shared" si="33"/>
        <v>0</v>
      </c>
      <c r="L227" s="60">
        <f t="shared" si="34"/>
        <v>0</v>
      </c>
      <c r="M227" s="55" t="e">
        <f>INDEX('swingweight table'!$E$2:$E$2601,MATCH(IF(K227&lt;((MROUND(K227,0.175)+0.1)+(MROUND(K227,0.175)-0.075))/2,MROUND(K227,0.175)-0.0749,MROUND(K227,0.175)+0.1001),'swingweight table'!$D$2:$D$2601,1))</f>
        <v>#N/A</v>
      </c>
      <c r="N227" s="55">
        <f t="shared" si="27"/>
        <v>0</v>
      </c>
      <c r="O227" s="22">
        <f t="shared" si="35"/>
        <v>0</v>
      </c>
      <c r="P227" s="22">
        <f t="shared" si="28"/>
        <v>0</v>
      </c>
      <c r="Q227" s="22">
        <f t="shared" si="29"/>
        <v>0</v>
      </c>
      <c r="R227" s="22">
        <f t="shared" si="30"/>
        <v>0</v>
      </c>
      <c r="S227" s="24">
        <f t="shared" si="31"/>
        <v>0</v>
      </c>
      <c r="T227" s="24">
        <f t="shared" si="32"/>
        <v>0</v>
      </c>
      <c r="U227" s="5"/>
      <c r="V227" s="5"/>
      <c r="W227" s="5"/>
      <c r="X227" s="5"/>
      <c r="Y227" s="5"/>
      <c r="Z227" s="5"/>
      <c r="AA227" s="5"/>
    </row>
    <row r="228" spans="1:27" x14ac:dyDescent="0.2">
      <c r="A228" s="17"/>
      <c r="B228" s="15"/>
      <c r="D228" s="15"/>
      <c r="E228" s="51"/>
      <c r="F228" s="51"/>
      <c r="G228" s="63"/>
      <c r="H228" s="7"/>
      <c r="I228" s="61" t="e">
        <f>INDEX('swingweight table'!$B$2:$B$2601,MATCH(MROUND(K228,0.175)+0.0001,'swingweight table'!$A$2:$A$2601,1))</f>
        <v>#N/A</v>
      </c>
      <c r="J228" s="60" t="e">
        <f>INDEX('swingweight table'!$B$2:$B$2601,MATCH(MROUND(O228,0.175)+0.0001,'swingweight table'!$A$2:$A$2601,1))</f>
        <v>#N/A</v>
      </c>
      <c r="K228" s="60">
        <f t="shared" si="33"/>
        <v>0</v>
      </c>
      <c r="L228" s="60">
        <f t="shared" si="34"/>
        <v>0</v>
      </c>
      <c r="M228" s="55" t="e">
        <f>INDEX('swingweight table'!$E$2:$E$2601,MATCH(IF(K228&lt;((MROUND(K228,0.175)+0.1)+(MROUND(K228,0.175)-0.075))/2,MROUND(K228,0.175)-0.0749,MROUND(K228,0.175)+0.1001),'swingweight table'!$D$2:$D$2601,1))</f>
        <v>#N/A</v>
      </c>
      <c r="N228" s="55">
        <f t="shared" si="27"/>
        <v>0</v>
      </c>
      <c r="O228" s="22">
        <f t="shared" si="35"/>
        <v>0</v>
      </c>
      <c r="P228" s="22">
        <f t="shared" si="28"/>
        <v>0</v>
      </c>
      <c r="Q228" s="22">
        <f t="shared" si="29"/>
        <v>0</v>
      </c>
      <c r="R228" s="22">
        <f t="shared" si="30"/>
        <v>0</v>
      </c>
      <c r="S228" s="24">
        <f t="shared" si="31"/>
        <v>0</v>
      </c>
      <c r="T228" s="24">
        <f t="shared" si="32"/>
        <v>0</v>
      </c>
      <c r="U228" s="5"/>
      <c r="V228" s="5"/>
      <c r="W228" s="5"/>
      <c r="X228" s="5"/>
      <c r="Y228" s="5"/>
      <c r="Z228" s="5"/>
      <c r="AA228" s="5"/>
    </row>
    <row r="229" spans="1:27" x14ac:dyDescent="0.2">
      <c r="A229" s="17"/>
      <c r="B229" s="15"/>
      <c r="D229" s="15"/>
      <c r="E229" s="51"/>
      <c r="F229" s="51"/>
      <c r="G229" s="63"/>
      <c r="H229" s="7"/>
      <c r="I229" s="61" t="e">
        <f>INDEX('swingweight table'!$B$2:$B$2601,MATCH(MROUND(K229,0.175)+0.0001,'swingweight table'!$A$2:$A$2601,1))</f>
        <v>#N/A</v>
      </c>
      <c r="J229" s="60" t="e">
        <f>INDEX('swingweight table'!$B$2:$B$2601,MATCH(MROUND(O229,0.175)+0.0001,'swingweight table'!$A$2:$A$2601,1))</f>
        <v>#N/A</v>
      </c>
      <c r="K229" s="60">
        <f t="shared" si="33"/>
        <v>0</v>
      </c>
      <c r="L229" s="60">
        <f t="shared" si="34"/>
        <v>0</v>
      </c>
      <c r="M229" s="55" t="e">
        <f>INDEX('swingweight table'!$E$2:$E$2601,MATCH(IF(K229&lt;((MROUND(K229,0.175)+0.1)+(MROUND(K229,0.175)-0.075))/2,MROUND(K229,0.175)-0.0749,MROUND(K229,0.175)+0.1001),'swingweight table'!$D$2:$D$2601,1))</f>
        <v>#N/A</v>
      </c>
      <c r="N229" s="55">
        <f t="shared" si="27"/>
        <v>0</v>
      </c>
      <c r="O229" s="22">
        <f t="shared" si="35"/>
        <v>0</v>
      </c>
      <c r="P229" s="22">
        <f t="shared" si="28"/>
        <v>0</v>
      </c>
      <c r="Q229" s="22">
        <f t="shared" si="29"/>
        <v>0</v>
      </c>
      <c r="R229" s="22">
        <f t="shared" si="30"/>
        <v>0</v>
      </c>
      <c r="S229" s="24">
        <f t="shared" si="31"/>
        <v>0</v>
      </c>
      <c r="T229" s="24">
        <f t="shared" si="32"/>
        <v>0</v>
      </c>
      <c r="U229" s="5"/>
      <c r="V229" s="5"/>
      <c r="W229" s="5"/>
      <c r="X229" s="5"/>
      <c r="Y229" s="5"/>
      <c r="Z229" s="5"/>
      <c r="AA229" s="5"/>
    </row>
    <row r="230" spans="1:27" x14ac:dyDescent="0.2">
      <c r="A230" s="17"/>
      <c r="B230" s="15"/>
      <c r="D230" s="15"/>
      <c r="E230" s="51"/>
      <c r="F230" s="51"/>
      <c r="G230" s="63"/>
      <c r="H230" s="7"/>
      <c r="I230" s="61" t="e">
        <f>INDEX('swingweight table'!$B$2:$B$2601,MATCH(MROUND(K230,0.175)+0.0001,'swingweight table'!$A$2:$A$2601,1))</f>
        <v>#N/A</v>
      </c>
      <c r="J230" s="60" t="e">
        <f>INDEX('swingweight table'!$B$2:$B$2601,MATCH(MROUND(O230,0.175)+0.0001,'swingweight table'!$A$2:$A$2601,1))</f>
        <v>#N/A</v>
      </c>
      <c r="K230" s="60">
        <f t="shared" si="33"/>
        <v>0</v>
      </c>
      <c r="L230" s="60">
        <f t="shared" si="34"/>
        <v>0</v>
      </c>
      <c r="M230" s="55" t="e">
        <f>INDEX('swingweight table'!$E$2:$E$2601,MATCH(IF(K230&lt;((MROUND(K230,0.175)+0.1)+(MROUND(K230,0.175)-0.075))/2,MROUND(K230,0.175)-0.0749,MROUND(K230,0.175)+0.1001),'swingweight table'!$D$2:$D$2601,1))</f>
        <v>#N/A</v>
      </c>
      <c r="N230" s="55">
        <f t="shared" si="27"/>
        <v>0</v>
      </c>
      <c r="O230" s="22">
        <f t="shared" si="35"/>
        <v>0</v>
      </c>
      <c r="P230" s="22">
        <f t="shared" si="28"/>
        <v>0</v>
      </c>
      <c r="Q230" s="22">
        <f t="shared" si="29"/>
        <v>0</v>
      </c>
      <c r="R230" s="22">
        <f t="shared" si="30"/>
        <v>0</v>
      </c>
      <c r="S230" s="24">
        <f t="shared" si="31"/>
        <v>0</v>
      </c>
      <c r="T230" s="24">
        <f t="shared" si="32"/>
        <v>0</v>
      </c>
      <c r="U230" s="5"/>
      <c r="V230" s="5"/>
      <c r="W230" s="5"/>
      <c r="X230" s="5"/>
      <c r="Y230" s="5"/>
      <c r="Z230" s="5"/>
      <c r="AA230" s="5"/>
    </row>
    <row r="231" spans="1:27" x14ac:dyDescent="0.2">
      <c r="A231" s="17"/>
      <c r="B231" s="15"/>
      <c r="D231" s="15"/>
      <c r="E231" s="51"/>
      <c r="F231" s="51"/>
      <c r="G231" s="63"/>
      <c r="H231" s="7"/>
      <c r="I231" s="61" t="e">
        <f>INDEX('swingweight table'!$B$2:$B$2601,MATCH(MROUND(K231,0.175)+0.0001,'swingweight table'!$A$2:$A$2601,1))</f>
        <v>#N/A</v>
      </c>
      <c r="J231" s="60" t="e">
        <f>INDEX('swingweight table'!$B$2:$B$2601,MATCH(MROUND(O231,0.175)+0.0001,'swingweight table'!$A$2:$A$2601,1))</f>
        <v>#N/A</v>
      </c>
      <c r="K231" s="60">
        <f t="shared" si="33"/>
        <v>0</v>
      </c>
      <c r="L231" s="60">
        <f t="shared" si="34"/>
        <v>0</v>
      </c>
      <c r="M231" s="55" t="e">
        <f>INDEX('swingweight table'!$E$2:$E$2601,MATCH(IF(K231&lt;((MROUND(K231,0.175)+0.1)+(MROUND(K231,0.175)-0.075))/2,MROUND(K231,0.175)-0.0749,MROUND(K231,0.175)+0.1001),'swingweight table'!$D$2:$D$2601,1))</f>
        <v>#N/A</v>
      </c>
      <c r="N231" s="55">
        <f t="shared" si="27"/>
        <v>0</v>
      </c>
      <c r="O231" s="22">
        <f t="shared" si="35"/>
        <v>0</v>
      </c>
      <c r="P231" s="22">
        <f t="shared" si="28"/>
        <v>0</v>
      </c>
      <c r="Q231" s="22">
        <f t="shared" si="29"/>
        <v>0</v>
      </c>
      <c r="R231" s="22">
        <f t="shared" si="30"/>
        <v>0</v>
      </c>
      <c r="S231" s="24">
        <f t="shared" si="31"/>
        <v>0</v>
      </c>
      <c r="T231" s="24">
        <f t="shared" si="32"/>
        <v>0</v>
      </c>
      <c r="U231" s="5"/>
      <c r="V231" s="5"/>
      <c r="W231" s="5"/>
      <c r="X231" s="5"/>
      <c r="Y231" s="5"/>
      <c r="Z231" s="5"/>
      <c r="AA231" s="5"/>
    </row>
    <row r="232" spans="1:27" x14ac:dyDescent="0.2">
      <c r="A232" s="17"/>
      <c r="B232" s="15"/>
      <c r="D232" s="15"/>
      <c r="E232" s="51"/>
      <c r="F232" s="51"/>
      <c r="G232" s="63"/>
      <c r="H232" s="7"/>
      <c r="I232" s="61" t="e">
        <f>INDEX('swingweight table'!$B$2:$B$2601,MATCH(MROUND(K232,0.175)+0.0001,'swingweight table'!$A$2:$A$2601,1))</f>
        <v>#N/A</v>
      </c>
      <c r="J232" s="60" t="e">
        <f>INDEX('swingweight table'!$B$2:$B$2601,MATCH(MROUND(O232,0.175)+0.0001,'swingweight table'!$A$2:$A$2601,1))</f>
        <v>#N/A</v>
      </c>
      <c r="K232" s="60">
        <f t="shared" si="33"/>
        <v>0</v>
      </c>
      <c r="L232" s="60">
        <f t="shared" si="34"/>
        <v>0</v>
      </c>
      <c r="M232" s="55" t="e">
        <f>INDEX('swingweight table'!$E$2:$E$2601,MATCH(IF(K232&lt;((MROUND(K232,0.175)+0.1)+(MROUND(K232,0.175)-0.075))/2,MROUND(K232,0.175)-0.0749,MROUND(K232,0.175)+0.1001),'swingweight table'!$D$2:$D$2601,1))</f>
        <v>#N/A</v>
      </c>
      <c r="N232" s="55">
        <f t="shared" si="27"/>
        <v>0</v>
      </c>
      <c r="O232" s="22">
        <f t="shared" si="35"/>
        <v>0</v>
      </c>
      <c r="P232" s="22">
        <f t="shared" si="28"/>
        <v>0</v>
      </c>
      <c r="Q232" s="22">
        <f t="shared" si="29"/>
        <v>0</v>
      </c>
      <c r="R232" s="22">
        <f t="shared" si="30"/>
        <v>0</v>
      </c>
      <c r="S232" s="24">
        <f t="shared" si="31"/>
        <v>0</v>
      </c>
      <c r="T232" s="24">
        <f t="shared" si="32"/>
        <v>0</v>
      </c>
      <c r="U232" s="5"/>
      <c r="V232" s="5"/>
      <c r="W232" s="5"/>
      <c r="X232" s="5"/>
      <c r="Y232" s="5"/>
      <c r="Z232" s="5"/>
      <c r="AA232" s="5"/>
    </row>
    <row r="233" spans="1:27" x14ac:dyDescent="0.2">
      <c r="A233" s="17"/>
      <c r="B233" s="15"/>
      <c r="D233" s="15"/>
      <c r="E233" s="51"/>
      <c r="F233" s="51"/>
      <c r="G233" s="63"/>
      <c r="H233" s="7"/>
      <c r="I233" s="61" t="e">
        <f>INDEX('swingweight table'!$B$2:$B$2601,MATCH(MROUND(K233,0.175)+0.0001,'swingweight table'!$A$2:$A$2601,1))</f>
        <v>#N/A</v>
      </c>
      <c r="J233" s="60" t="e">
        <f>INDEX('swingweight table'!$B$2:$B$2601,MATCH(MROUND(O233,0.175)+0.0001,'swingweight table'!$A$2:$A$2601,1))</f>
        <v>#N/A</v>
      </c>
      <c r="K233" s="60">
        <f t="shared" si="33"/>
        <v>0</v>
      </c>
      <c r="L233" s="60">
        <f t="shared" si="34"/>
        <v>0</v>
      </c>
      <c r="M233" s="55" t="e">
        <f>INDEX('swingweight table'!$E$2:$E$2601,MATCH(IF(K233&lt;((MROUND(K233,0.175)+0.1)+(MROUND(K233,0.175)-0.075))/2,MROUND(K233,0.175)-0.0749,MROUND(K233,0.175)+0.1001),'swingweight table'!$D$2:$D$2601,1))</f>
        <v>#N/A</v>
      </c>
      <c r="N233" s="55">
        <f t="shared" si="27"/>
        <v>0</v>
      </c>
      <c r="O233" s="22">
        <f t="shared" si="35"/>
        <v>0</v>
      </c>
      <c r="P233" s="22">
        <f t="shared" si="28"/>
        <v>0</v>
      </c>
      <c r="Q233" s="22">
        <f t="shared" si="29"/>
        <v>0</v>
      </c>
      <c r="R233" s="22">
        <f t="shared" si="30"/>
        <v>0</v>
      </c>
      <c r="S233" s="24">
        <f t="shared" si="31"/>
        <v>0</v>
      </c>
      <c r="T233" s="24">
        <f t="shared" si="32"/>
        <v>0</v>
      </c>
      <c r="U233" s="5"/>
      <c r="V233" s="5"/>
      <c r="W233" s="5"/>
      <c r="X233" s="5"/>
      <c r="Y233" s="5"/>
      <c r="Z233" s="5"/>
      <c r="AA233" s="5"/>
    </row>
    <row r="234" spans="1:27" x14ac:dyDescent="0.2">
      <c r="A234" s="17"/>
      <c r="B234" s="15"/>
      <c r="D234" s="15"/>
      <c r="E234" s="51"/>
      <c r="F234" s="51"/>
      <c r="G234" s="63"/>
      <c r="H234" s="7"/>
      <c r="I234" s="61" t="e">
        <f>INDEX('swingweight table'!$B$2:$B$2601,MATCH(MROUND(K234,0.175)+0.0001,'swingweight table'!$A$2:$A$2601,1))</f>
        <v>#N/A</v>
      </c>
      <c r="J234" s="60" t="e">
        <f>INDEX('swingweight table'!$B$2:$B$2601,MATCH(MROUND(O234,0.175)+0.0001,'swingweight table'!$A$2:$A$2601,1))</f>
        <v>#N/A</v>
      </c>
      <c r="K234" s="60">
        <f t="shared" si="33"/>
        <v>0</v>
      </c>
      <c r="L234" s="60">
        <f t="shared" si="34"/>
        <v>0</v>
      </c>
      <c r="M234" s="55" t="e">
        <f>INDEX('swingweight table'!$E$2:$E$2601,MATCH(IF(K234&lt;((MROUND(K234,0.175)+0.1)+(MROUND(K234,0.175)-0.075))/2,MROUND(K234,0.175)-0.0749,MROUND(K234,0.175)+0.1001),'swingweight table'!$D$2:$D$2601,1))</f>
        <v>#N/A</v>
      </c>
      <c r="N234" s="55">
        <f t="shared" si="27"/>
        <v>0</v>
      </c>
      <c r="O234" s="22">
        <f t="shared" si="35"/>
        <v>0</v>
      </c>
      <c r="P234" s="22">
        <f t="shared" si="28"/>
        <v>0</v>
      </c>
      <c r="Q234" s="22">
        <f t="shared" si="29"/>
        <v>0</v>
      </c>
      <c r="R234" s="22">
        <f t="shared" si="30"/>
        <v>0</v>
      </c>
      <c r="S234" s="24">
        <f t="shared" si="31"/>
        <v>0</v>
      </c>
      <c r="T234" s="24">
        <f t="shared" si="32"/>
        <v>0</v>
      </c>
      <c r="U234" s="5"/>
      <c r="V234" s="5"/>
      <c r="W234" s="5"/>
      <c r="X234" s="5"/>
      <c r="Y234" s="5"/>
      <c r="Z234" s="5"/>
      <c r="AA234" s="5"/>
    </row>
    <row r="235" spans="1:27" x14ac:dyDescent="0.2">
      <c r="A235" s="17"/>
      <c r="B235" s="15"/>
      <c r="D235" s="15"/>
      <c r="E235" s="51"/>
      <c r="F235" s="51"/>
      <c r="G235" s="63"/>
      <c r="H235" s="7"/>
      <c r="I235" s="61" t="e">
        <f>INDEX('swingweight table'!$B$2:$B$2601,MATCH(MROUND(K235,0.175)+0.0001,'swingweight table'!$A$2:$A$2601,1))</f>
        <v>#N/A</v>
      </c>
      <c r="J235" s="60" t="e">
        <f>INDEX('swingweight table'!$B$2:$B$2601,MATCH(MROUND(O235,0.175)+0.0001,'swingweight table'!$A$2:$A$2601,1))</f>
        <v>#N/A</v>
      </c>
      <c r="K235" s="60">
        <f t="shared" si="33"/>
        <v>0</v>
      </c>
      <c r="L235" s="60">
        <f t="shared" si="34"/>
        <v>0</v>
      </c>
      <c r="M235" s="55" t="e">
        <f>INDEX('swingweight table'!$E$2:$E$2601,MATCH(IF(K235&lt;((MROUND(K235,0.175)+0.1)+(MROUND(K235,0.175)-0.075))/2,MROUND(K235,0.175)-0.0749,MROUND(K235,0.175)+0.1001),'swingweight table'!$D$2:$D$2601,1))</f>
        <v>#N/A</v>
      </c>
      <c r="N235" s="55">
        <f t="shared" si="27"/>
        <v>0</v>
      </c>
      <c r="O235" s="22">
        <f t="shared" si="35"/>
        <v>0</v>
      </c>
      <c r="P235" s="22">
        <f t="shared" si="28"/>
        <v>0</v>
      </c>
      <c r="Q235" s="22">
        <f t="shared" si="29"/>
        <v>0</v>
      </c>
      <c r="R235" s="22">
        <f t="shared" si="30"/>
        <v>0</v>
      </c>
      <c r="S235" s="24">
        <f t="shared" si="31"/>
        <v>0</v>
      </c>
      <c r="T235" s="24">
        <f t="shared" si="32"/>
        <v>0</v>
      </c>
      <c r="U235" s="5"/>
      <c r="V235" s="5"/>
      <c r="W235" s="5"/>
      <c r="X235" s="5"/>
      <c r="Y235" s="5"/>
      <c r="Z235" s="5"/>
      <c r="AA235" s="5"/>
    </row>
    <row r="236" spans="1:27" x14ac:dyDescent="0.2">
      <c r="A236" s="17"/>
      <c r="B236" s="15"/>
      <c r="D236" s="15"/>
      <c r="E236" s="51"/>
      <c r="F236" s="51"/>
      <c r="G236" s="63"/>
      <c r="H236" s="7"/>
      <c r="I236" s="61" t="e">
        <f>INDEX('swingweight table'!$B$2:$B$2601,MATCH(MROUND(K236,0.175)+0.0001,'swingweight table'!$A$2:$A$2601,1))</f>
        <v>#N/A</v>
      </c>
      <c r="J236" s="60" t="e">
        <f>INDEX('swingweight table'!$B$2:$B$2601,MATCH(MROUND(O236,0.175)+0.0001,'swingweight table'!$A$2:$A$2601,1))</f>
        <v>#N/A</v>
      </c>
      <c r="K236" s="60">
        <f t="shared" si="33"/>
        <v>0</v>
      </c>
      <c r="L236" s="60">
        <f t="shared" si="34"/>
        <v>0</v>
      </c>
      <c r="M236" s="55" t="e">
        <f>INDEX('swingweight table'!$E$2:$E$2601,MATCH(IF(K236&lt;((MROUND(K236,0.175)+0.1)+(MROUND(K236,0.175)-0.075))/2,MROUND(K236,0.175)-0.0749,MROUND(K236,0.175)+0.1001),'swingweight table'!$D$2:$D$2601,1))</f>
        <v>#N/A</v>
      </c>
      <c r="N236" s="55">
        <f t="shared" si="27"/>
        <v>0</v>
      </c>
      <c r="O236" s="22">
        <f t="shared" si="35"/>
        <v>0</v>
      </c>
      <c r="P236" s="22">
        <f t="shared" si="28"/>
        <v>0</v>
      </c>
      <c r="Q236" s="22">
        <f t="shared" si="29"/>
        <v>0</v>
      </c>
      <c r="R236" s="22">
        <f t="shared" si="30"/>
        <v>0</v>
      </c>
      <c r="S236" s="24">
        <f t="shared" si="31"/>
        <v>0</v>
      </c>
      <c r="T236" s="24">
        <f t="shared" si="32"/>
        <v>0</v>
      </c>
      <c r="U236" s="5"/>
      <c r="V236" s="5"/>
      <c r="W236" s="5"/>
      <c r="X236" s="5"/>
      <c r="Y236" s="5"/>
      <c r="Z236" s="5"/>
      <c r="AA236" s="5"/>
    </row>
    <row r="237" spans="1:27" x14ac:dyDescent="0.2">
      <c r="A237" s="17"/>
      <c r="B237" s="15"/>
      <c r="D237" s="15"/>
      <c r="E237" s="51"/>
      <c r="F237" s="51"/>
      <c r="G237" s="63"/>
      <c r="H237" s="7"/>
      <c r="I237" s="61" t="e">
        <f>INDEX('swingweight table'!$B$2:$B$2601,MATCH(MROUND(K237,0.175)+0.0001,'swingweight table'!$A$2:$A$2601,1))</f>
        <v>#N/A</v>
      </c>
      <c r="J237" s="60" t="e">
        <f>INDEX('swingweight table'!$B$2:$B$2601,MATCH(MROUND(O237,0.175)+0.0001,'swingweight table'!$A$2:$A$2601,1))</f>
        <v>#N/A</v>
      </c>
      <c r="K237" s="60">
        <f t="shared" si="33"/>
        <v>0</v>
      </c>
      <c r="L237" s="60">
        <f t="shared" si="34"/>
        <v>0</v>
      </c>
      <c r="M237" s="55" t="e">
        <f>INDEX('swingweight table'!$E$2:$E$2601,MATCH(IF(K237&lt;((MROUND(K237,0.175)+0.1)+(MROUND(K237,0.175)-0.075))/2,MROUND(K237,0.175)-0.0749,MROUND(K237,0.175)+0.1001),'swingweight table'!$D$2:$D$2601,1))</f>
        <v>#N/A</v>
      </c>
      <c r="N237" s="55">
        <f t="shared" si="27"/>
        <v>0</v>
      </c>
      <c r="O237" s="22">
        <f t="shared" si="35"/>
        <v>0</v>
      </c>
      <c r="P237" s="22">
        <f t="shared" si="28"/>
        <v>0</v>
      </c>
      <c r="Q237" s="22">
        <f t="shared" si="29"/>
        <v>0</v>
      </c>
      <c r="R237" s="22">
        <f t="shared" si="30"/>
        <v>0</v>
      </c>
      <c r="S237" s="24">
        <f t="shared" si="31"/>
        <v>0</v>
      </c>
      <c r="T237" s="24">
        <f t="shared" si="32"/>
        <v>0</v>
      </c>
      <c r="U237" s="5"/>
      <c r="V237" s="5"/>
      <c r="W237" s="5"/>
      <c r="X237" s="5"/>
      <c r="Y237" s="5"/>
      <c r="Z237" s="5"/>
      <c r="AA237" s="5"/>
    </row>
    <row r="238" spans="1:27" x14ac:dyDescent="0.2">
      <c r="A238" s="17"/>
      <c r="B238" s="15"/>
      <c r="D238" s="15"/>
      <c r="E238" s="51"/>
      <c r="F238" s="51"/>
      <c r="G238" s="63"/>
      <c r="H238" s="7"/>
      <c r="I238" s="61" t="e">
        <f>INDEX('swingweight table'!$B$2:$B$2601,MATCH(MROUND(K238,0.175)+0.0001,'swingweight table'!$A$2:$A$2601,1))</f>
        <v>#N/A</v>
      </c>
      <c r="J238" s="60" t="e">
        <f>INDEX('swingweight table'!$B$2:$B$2601,MATCH(MROUND(O238,0.175)+0.0001,'swingweight table'!$A$2:$A$2601,1))</f>
        <v>#N/A</v>
      </c>
      <c r="K238" s="60">
        <f t="shared" si="33"/>
        <v>0</v>
      </c>
      <c r="L238" s="60">
        <f t="shared" si="34"/>
        <v>0</v>
      </c>
      <c r="M238" s="55" t="e">
        <f>INDEX('swingweight table'!$E$2:$E$2601,MATCH(IF(K238&lt;((MROUND(K238,0.175)+0.1)+(MROUND(K238,0.175)-0.075))/2,MROUND(K238,0.175)-0.0749,MROUND(K238,0.175)+0.1001),'swingweight table'!$D$2:$D$2601,1))</f>
        <v>#N/A</v>
      </c>
      <c r="N238" s="55">
        <f t="shared" si="27"/>
        <v>0</v>
      </c>
      <c r="O238" s="22">
        <f t="shared" si="35"/>
        <v>0</v>
      </c>
      <c r="P238" s="22">
        <f t="shared" si="28"/>
        <v>0</v>
      </c>
      <c r="Q238" s="22">
        <f t="shared" si="29"/>
        <v>0</v>
      </c>
      <c r="R238" s="22">
        <f t="shared" si="30"/>
        <v>0</v>
      </c>
      <c r="S238" s="24">
        <f t="shared" si="31"/>
        <v>0</v>
      </c>
      <c r="T238" s="24">
        <f t="shared" si="32"/>
        <v>0</v>
      </c>
      <c r="U238" s="5"/>
      <c r="V238" s="5"/>
      <c r="W238" s="5"/>
      <c r="X238" s="5"/>
      <c r="Y238" s="5"/>
      <c r="Z238" s="5"/>
      <c r="AA238" s="5"/>
    </row>
    <row r="239" spans="1:27" x14ac:dyDescent="0.2">
      <c r="A239" s="17"/>
      <c r="B239" s="15"/>
      <c r="D239" s="15"/>
      <c r="E239" s="51"/>
      <c r="F239" s="51"/>
      <c r="G239" s="63"/>
      <c r="H239" s="7"/>
      <c r="I239" s="61" t="e">
        <f>INDEX('swingweight table'!$B$2:$B$2601,MATCH(MROUND(K239,0.175)+0.0001,'swingweight table'!$A$2:$A$2601,1))</f>
        <v>#N/A</v>
      </c>
      <c r="J239" s="60" t="e">
        <f>INDEX('swingweight table'!$B$2:$B$2601,MATCH(MROUND(O239,0.175)+0.0001,'swingweight table'!$A$2:$A$2601,1))</f>
        <v>#N/A</v>
      </c>
      <c r="K239" s="60">
        <f t="shared" si="33"/>
        <v>0</v>
      </c>
      <c r="L239" s="60">
        <f t="shared" si="34"/>
        <v>0</v>
      </c>
      <c r="M239" s="55" t="e">
        <f>INDEX('swingweight table'!$E$2:$E$2601,MATCH(IF(K239&lt;((MROUND(K239,0.175)+0.1)+(MROUND(K239,0.175)-0.075))/2,MROUND(K239,0.175)-0.0749,MROUND(K239,0.175)+0.1001),'swingweight table'!$D$2:$D$2601,1))</f>
        <v>#N/A</v>
      </c>
      <c r="N239" s="55">
        <f t="shared" si="27"/>
        <v>0</v>
      </c>
      <c r="O239" s="22">
        <f t="shared" si="35"/>
        <v>0</v>
      </c>
      <c r="P239" s="22">
        <f t="shared" si="28"/>
        <v>0</v>
      </c>
      <c r="Q239" s="22">
        <f t="shared" si="29"/>
        <v>0</v>
      </c>
      <c r="R239" s="22">
        <f t="shared" si="30"/>
        <v>0</v>
      </c>
      <c r="S239" s="24">
        <f t="shared" si="31"/>
        <v>0</v>
      </c>
      <c r="T239" s="24">
        <f t="shared" si="32"/>
        <v>0</v>
      </c>
      <c r="U239" s="5"/>
      <c r="V239" s="5"/>
      <c r="W239" s="5"/>
      <c r="X239" s="5"/>
      <c r="Y239" s="5"/>
      <c r="Z239" s="5"/>
      <c r="AA239" s="5"/>
    </row>
    <row r="240" spans="1:27" x14ac:dyDescent="0.2">
      <c r="A240" s="17"/>
      <c r="B240" s="15"/>
      <c r="D240" s="15"/>
      <c r="E240" s="51"/>
      <c r="F240" s="51"/>
      <c r="G240" s="63"/>
      <c r="H240" s="7"/>
      <c r="I240" s="61" t="e">
        <f>INDEX('swingweight table'!$B$2:$B$2601,MATCH(MROUND(K240,0.175)+0.0001,'swingweight table'!$A$2:$A$2601,1))</f>
        <v>#N/A</v>
      </c>
      <c r="J240" s="60" t="e">
        <f>INDEX('swingweight table'!$B$2:$B$2601,MATCH(MROUND(O240,0.175)+0.0001,'swingweight table'!$A$2:$A$2601,1))</f>
        <v>#N/A</v>
      </c>
      <c r="K240" s="60">
        <f t="shared" si="33"/>
        <v>0</v>
      </c>
      <c r="L240" s="60">
        <f t="shared" si="34"/>
        <v>0</v>
      </c>
      <c r="M240" s="55" t="e">
        <f>INDEX('swingweight table'!$E$2:$E$2601,MATCH(IF(K240&lt;((MROUND(K240,0.175)+0.1)+(MROUND(K240,0.175)-0.075))/2,MROUND(K240,0.175)-0.0749,MROUND(K240,0.175)+0.1001),'swingweight table'!$D$2:$D$2601,1))</f>
        <v>#N/A</v>
      </c>
      <c r="N240" s="55">
        <f t="shared" si="27"/>
        <v>0</v>
      </c>
      <c r="O240" s="22">
        <f t="shared" si="35"/>
        <v>0</v>
      </c>
      <c r="P240" s="22">
        <f t="shared" si="28"/>
        <v>0</v>
      </c>
      <c r="Q240" s="22">
        <f t="shared" si="29"/>
        <v>0</v>
      </c>
      <c r="R240" s="22">
        <f t="shared" si="30"/>
        <v>0</v>
      </c>
      <c r="S240" s="24">
        <f t="shared" si="31"/>
        <v>0</v>
      </c>
      <c r="T240" s="24">
        <f t="shared" si="32"/>
        <v>0</v>
      </c>
      <c r="U240" s="5"/>
      <c r="V240" s="5"/>
      <c r="W240" s="5"/>
      <c r="X240" s="5"/>
      <c r="Y240" s="5"/>
      <c r="Z240" s="5"/>
      <c r="AA240" s="5"/>
    </row>
    <row r="241" spans="1:27" x14ac:dyDescent="0.2">
      <c r="A241" s="17"/>
      <c r="B241" s="15"/>
      <c r="D241" s="15"/>
      <c r="E241" s="51"/>
      <c r="F241" s="51"/>
      <c r="G241" s="63"/>
      <c r="H241" s="7"/>
      <c r="I241" s="61" t="e">
        <f>INDEX('swingweight table'!$B$2:$B$2601,MATCH(MROUND(K241,0.175)+0.0001,'swingweight table'!$A$2:$A$2601,1))</f>
        <v>#N/A</v>
      </c>
      <c r="J241" s="60" t="e">
        <f>INDEX('swingweight table'!$B$2:$B$2601,MATCH(MROUND(O241,0.175)+0.0001,'swingweight table'!$A$2:$A$2601,1))</f>
        <v>#N/A</v>
      </c>
      <c r="K241" s="60">
        <f t="shared" si="33"/>
        <v>0</v>
      </c>
      <c r="L241" s="60">
        <f t="shared" si="34"/>
        <v>0</v>
      </c>
      <c r="M241" s="55" t="e">
        <f>INDEX('swingweight table'!$E$2:$E$2601,MATCH(IF(K241&lt;((MROUND(K241,0.175)+0.1)+(MROUND(K241,0.175)-0.075))/2,MROUND(K241,0.175)-0.0749,MROUND(K241,0.175)+0.1001),'swingweight table'!$D$2:$D$2601,1))</f>
        <v>#N/A</v>
      </c>
      <c r="N241" s="55">
        <f t="shared" si="27"/>
        <v>0</v>
      </c>
      <c r="O241" s="22">
        <f t="shared" si="35"/>
        <v>0</v>
      </c>
      <c r="P241" s="22">
        <f t="shared" si="28"/>
        <v>0</v>
      </c>
      <c r="Q241" s="22">
        <f t="shared" si="29"/>
        <v>0</v>
      </c>
      <c r="R241" s="22">
        <f t="shared" si="30"/>
        <v>0</v>
      </c>
      <c r="S241" s="24">
        <f t="shared" si="31"/>
        <v>0</v>
      </c>
      <c r="T241" s="24">
        <f t="shared" si="32"/>
        <v>0</v>
      </c>
      <c r="U241" s="5"/>
      <c r="V241" s="5"/>
      <c r="W241" s="5"/>
      <c r="X241" s="5"/>
      <c r="Y241" s="5"/>
      <c r="Z241" s="5"/>
      <c r="AA241" s="5"/>
    </row>
    <row r="242" spans="1:27" x14ac:dyDescent="0.2">
      <c r="A242" s="17"/>
      <c r="B242" s="15"/>
      <c r="D242" s="15"/>
      <c r="E242" s="51"/>
      <c r="F242" s="51"/>
      <c r="G242" s="63"/>
      <c r="H242" s="7"/>
      <c r="I242" s="61" t="e">
        <f>INDEX('swingweight table'!$B$2:$B$2601,MATCH(MROUND(K242,0.175)+0.0001,'swingweight table'!$A$2:$A$2601,1))</f>
        <v>#N/A</v>
      </c>
      <c r="J242" s="60" t="e">
        <f>INDEX('swingweight table'!$B$2:$B$2601,MATCH(MROUND(O242,0.175)+0.0001,'swingweight table'!$A$2:$A$2601,1))</f>
        <v>#N/A</v>
      </c>
      <c r="K242" s="60">
        <f t="shared" si="33"/>
        <v>0</v>
      </c>
      <c r="L242" s="60">
        <f t="shared" si="34"/>
        <v>0</v>
      </c>
      <c r="M242" s="55" t="e">
        <f>INDEX('swingweight table'!$E$2:$E$2601,MATCH(IF(K242&lt;((MROUND(K242,0.175)+0.1)+(MROUND(K242,0.175)-0.075))/2,MROUND(K242,0.175)-0.0749,MROUND(K242,0.175)+0.1001),'swingweight table'!$D$2:$D$2601,1))</f>
        <v>#N/A</v>
      </c>
      <c r="N242" s="55">
        <f t="shared" si="27"/>
        <v>0</v>
      </c>
      <c r="O242" s="22">
        <f t="shared" si="35"/>
        <v>0</v>
      </c>
      <c r="P242" s="22">
        <f t="shared" si="28"/>
        <v>0</v>
      </c>
      <c r="Q242" s="22">
        <f t="shared" si="29"/>
        <v>0</v>
      </c>
      <c r="R242" s="22">
        <f t="shared" si="30"/>
        <v>0</v>
      </c>
      <c r="S242" s="24">
        <f t="shared" si="31"/>
        <v>0</v>
      </c>
      <c r="T242" s="24">
        <f t="shared" si="32"/>
        <v>0</v>
      </c>
      <c r="U242" s="5"/>
      <c r="V242" s="5"/>
      <c r="W242" s="5"/>
      <c r="X242" s="5"/>
      <c r="Y242" s="5"/>
      <c r="Z242" s="5"/>
      <c r="AA242" s="5"/>
    </row>
    <row r="243" spans="1:27" x14ac:dyDescent="0.2">
      <c r="A243" s="17"/>
      <c r="B243" s="15"/>
      <c r="D243" s="15"/>
      <c r="E243" s="51"/>
      <c r="F243" s="51"/>
      <c r="G243" s="63"/>
      <c r="H243" s="7"/>
      <c r="I243" s="61" t="e">
        <f>INDEX('swingweight table'!$B$2:$B$2601,MATCH(MROUND(K243,0.175)+0.0001,'swingweight table'!$A$2:$A$2601,1))</f>
        <v>#N/A</v>
      </c>
      <c r="J243" s="60" t="e">
        <f>INDEX('swingweight table'!$B$2:$B$2601,MATCH(MROUND(O243,0.175)+0.0001,'swingweight table'!$A$2:$A$2601,1))</f>
        <v>#N/A</v>
      </c>
      <c r="K243" s="60">
        <f t="shared" si="33"/>
        <v>0</v>
      </c>
      <c r="L243" s="60">
        <f t="shared" si="34"/>
        <v>0</v>
      </c>
      <c r="M243" s="55" t="e">
        <f>INDEX('swingweight table'!$E$2:$E$2601,MATCH(IF(K243&lt;((MROUND(K243,0.175)+0.1)+(MROUND(K243,0.175)-0.075))/2,MROUND(K243,0.175)-0.0749,MROUND(K243,0.175)+0.1001),'swingweight table'!$D$2:$D$2601,1))</f>
        <v>#N/A</v>
      </c>
      <c r="N243" s="55">
        <f t="shared" si="27"/>
        <v>0</v>
      </c>
      <c r="O243" s="22">
        <f t="shared" si="35"/>
        <v>0</v>
      </c>
      <c r="P243" s="22">
        <f t="shared" si="28"/>
        <v>0</v>
      </c>
      <c r="Q243" s="22">
        <f t="shared" si="29"/>
        <v>0</v>
      </c>
      <c r="R243" s="22">
        <f t="shared" si="30"/>
        <v>0</v>
      </c>
      <c r="S243" s="24">
        <f t="shared" si="31"/>
        <v>0</v>
      </c>
      <c r="T243" s="24">
        <f t="shared" si="32"/>
        <v>0</v>
      </c>
      <c r="U243" s="5"/>
      <c r="V243" s="5"/>
      <c r="W243" s="5"/>
      <c r="X243" s="5"/>
      <c r="Y243" s="5"/>
      <c r="Z243" s="5"/>
      <c r="AA243" s="5"/>
    </row>
    <row r="244" spans="1:27" x14ac:dyDescent="0.2">
      <c r="A244" s="17"/>
      <c r="B244" s="15"/>
      <c r="D244" s="15"/>
      <c r="E244" s="51"/>
      <c r="F244" s="51"/>
      <c r="G244" s="63"/>
      <c r="H244" s="7"/>
      <c r="I244" s="61" t="e">
        <f>INDEX('swingweight table'!$B$2:$B$2601,MATCH(MROUND(K244,0.175)+0.0001,'swingweight table'!$A$2:$A$2601,1))</f>
        <v>#N/A</v>
      </c>
      <c r="J244" s="60" t="e">
        <f>INDEX('swingweight table'!$B$2:$B$2601,MATCH(MROUND(O244,0.175)+0.0001,'swingweight table'!$A$2:$A$2601,1))</f>
        <v>#N/A</v>
      </c>
      <c r="K244" s="60">
        <f t="shared" si="33"/>
        <v>0</v>
      </c>
      <c r="L244" s="60">
        <f t="shared" si="34"/>
        <v>0</v>
      </c>
      <c r="M244" s="55" t="e">
        <f>INDEX('swingweight table'!$E$2:$E$2601,MATCH(IF(K244&lt;((MROUND(K244,0.175)+0.1)+(MROUND(K244,0.175)-0.075))/2,MROUND(K244,0.175)-0.0749,MROUND(K244,0.175)+0.1001),'swingweight table'!$D$2:$D$2601,1))</f>
        <v>#N/A</v>
      </c>
      <c r="N244" s="55">
        <f t="shared" si="27"/>
        <v>0</v>
      </c>
      <c r="O244" s="22">
        <f t="shared" si="35"/>
        <v>0</v>
      </c>
      <c r="P244" s="22">
        <f t="shared" si="28"/>
        <v>0</v>
      </c>
      <c r="Q244" s="22">
        <f t="shared" si="29"/>
        <v>0</v>
      </c>
      <c r="R244" s="22">
        <f t="shared" si="30"/>
        <v>0</v>
      </c>
      <c r="S244" s="24">
        <f t="shared" si="31"/>
        <v>0</v>
      </c>
      <c r="T244" s="24">
        <f t="shared" si="32"/>
        <v>0</v>
      </c>
      <c r="U244" s="5"/>
      <c r="V244" s="5"/>
      <c r="W244" s="5"/>
      <c r="X244" s="5"/>
      <c r="Y244" s="5"/>
      <c r="Z244" s="5"/>
      <c r="AA244" s="5"/>
    </row>
    <row r="245" spans="1:27" x14ac:dyDescent="0.2">
      <c r="A245" s="17"/>
      <c r="B245" s="15"/>
      <c r="D245" s="15"/>
      <c r="E245" s="51"/>
      <c r="F245" s="51"/>
      <c r="G245" s="63"/>
      <c r="H245" s="7"/>
      <c r="I245" s="61" t="e">
        <f>INDEX('swingweight table'!$B$2:$B$2601,MATCH(MROUND(K245,0.175)+0.0001,'swingweight table'!$A$2:$A$2601,1))</f>
        <v>#N/A</v>
      </c>
      <c r="J245" s="60" t="e">
        <f>INDEX('swingweight table'!$B$2:$B$2601,MATCH(MROUND(O245,0.175)+0.0001,'swingweight table'!$A$2:$A$2601,1))</f>
        <v>#N/A</v>
      </c>
      <c r="K245" s="60">
        <f t="shared" si="33"/>
        <v>0</v>
      </c>
      <c r="L245" s="60">
        <f t="shared" si="34"/>
        <v>0</v>
      </c>
      <c r="M245" s="55" t="e">
        <f>INDEX('swingweight table'!$E$2:$E$2601,MATCH(IF(K245&lt;((MROUND(K245,0.175)+0.1)+(MROUND(K245,0.175)-0.075))/2,MROUND(K245,0.175)-0.0749,MROUND(K245,0.175)+0.1001),'swingweight table'!$D$2:$D$2601,1))</f>
        <v>#N/A</v>
      </c>
      <c r="N245" s="55">
        <f t="shared" si="27"/>
        <v>0</v>
      </c>
      <c r="O245" s="22">
        <f t="shared" si="35"/>
        <v>0</v>
      </c>
      <c r="P245" s="22">
        <f t="shared" si="28"/>
        <v>0</v>
      </c>
      <c r="Q245" s="22">
        <f t="shared" si="29"/>
        <v>0</v>
      </c>
      <c r="R245" s="22">
        <f t="shared" si="30"/>
        <v>0</v>
      </c>
      <c r="S245" s="24">
        <f t="shared" si="31"/>
        <v>0</v>
      </c>
      <c r="T245" s="24">
        <f t="shared" si="32"/>
        <v>0</v>
      </c>
      <c r="U245" s="5"/>
      <c r="V245" s="5"/>
      <c r="W245" s="5"/>
      <c r="X245" s="5"/>
      <c r="Y245" s="5"/>
      <c r="Z245" s="5"/>
      <c r="AA245" s="5"/>
    </row>
    <row r="246" spans="1:27" x14ac:dyDescent="0.2">
      <c r="A246" s="17"/>
      <c r="B246" s="15"/>
      <c r="D246" s="15"/>
      <c r="E246" s="51"/>
      <c r="F246" s="51"/>
      <c r="G246" s="63"/>
      <c r="H246" s="7"/>
      <c r="I246" s="61" t="e">
        <f>INDEX('swingweight table'!$B$2:$B$2601,MATCH(MROUND(K246,0.175)+0.0001,'swingweight table'!$A$2:$A$2601,1))</f>
        <v>#N/A</v>
      </c>
      <c r="J246" s="60" t="e">
        <f>INDEX('swingweight table'!$B$2:$B$2601,MATCH(MROUND(O246,0.175)+0.0001,'swingweight table'!$A$2:$A$2601,1))</f>
        <v>#N/A</v>
      </c>
      <c r="K246" s="60">
        <f t="shared" si="33"/>
        <v>0</v>
      </c>
      <c r="L246" s="60">
        <f t="shared" si="34"/>
        <v>0</v>
      </c>
      <c r="M246" s="55" t="e">
        <f>INDEX('swingweight table'!$E$2:$E$2601,MATCH(IF(K246&lt;((MROUND(K246,0.175)+0.1)+(MROUND(K246,0.175)-0.075))/2,MROUND(K246,0.175)-0.0749,MROUND(K246,0.175)+0.1001),'swingweight table'!$D$2:$D$2601,1))</f>
        <v>#N/A</v>
      </c>
      <c r="N246" s="55">
        <f t="shared" si="27"/>
        <v>0</v>
      </c>
      <c r="O246" s="22">
        <f t="shared" si="35"/>
        <v>0</v>
      </c>
      <c r="P246" s="22">
        <f t="shared" si="28"/>
        <v>0</v>
      </c>
      <c r="Q246" s="22">
        <f t="shared" si="29"/>
        <v>0</v>
      </c>
      <c r="R246" s="22">
        <f t="shared" si="30"/>
        <v>0</v>
      </c>
      <c r="S246" s="24">
        <f t="shared" si="31"/>
        <v>0</v>
      </c>
      <c r="T246" s="24">
        <f t="shared" si="32"/>
        <v>0</v>
      </c>
      <c r="U246" s="5"/>
      <c r="V246" s="5"/>
      <c r="W246" s="5"/>
      <c r="X246" s="5"/>
      <c r="Y246" s="5"/>
      <c r="Z246" s="5"/>
      <c r="AA246" s="5"/>
    </row>
    <row r="247" spans="1:27" x14ac:dyDescent="0.2">
      <c r="A247" s="17"/>
      <c r="B247" s="15"/>
      <c r="D247" s="15"/>
      <c r="E247" s="51"/>
      <c r="F247" s="51"/>
      <c r="G247" s="63"/>
      <c r="H247" s="7"/>
      <c r="I247" s="61" t="e">
        <f>INDEX('swingweight table'!$B$2:$B$2601,MATCH(MROUND(K247,0.175)+0.0001,'swingweight table'!$A$2:$A$2601,1))</f>
        <v>#N/A</v>
      </c>
      <c r="J247" s="60" t="e">
        <f>INDEX('swingweight table'!$B$2:$B$2601,MATCH(MROUND(O247,0.175)+0.0001,'swingweight table'!$A$2:$A$2601,1))</f>
        <v>#N/A</v>
      </c>
      <c r="K247" s="60">
        <f t="shared" si="33"/>
        <v>0</v>
      </c>
      <c r="L247" s="60">
        <f t="shared" si="34"/>
        <v>0</v>
      </c>
      <c r="M247" s="55" t="e">
        <f>INDEX('swingweight table'!$E$2:$E$2601,MATCH(IF(K247&lt;((MROUND(K247,0.175)+0.1)+(MROUND(K247,0.175)-0.075))/2,MROUND(K247,0.175)-0.0749,MROUND(K247,0.175)+0.1001),'swingweight table'!$D$2:$D$2601,1))</f>
        <v>#N/A</v>
      </c>
      <c r="N247" s="55">
        <f t="shared" si="27"/>
        <v>0</v>
      </c>
      <c r="O247" s="22">
        <f t="shared" si="35"/>
        <v>0</v>
      </c>
      <c r="P247" s="22">
        <f t="shared" si="28"/>
        <v>0</v>
      </c>
      <c r="Q247" s="22">
        <f t="shared" si="29"/>
        <v>0</v>
      </c>
      <c r="R247" s="22">
        <f t="shared" si="30"/>
        <v>0</v>
      </c>
      <c r="S247" s="24">
        <f t="shared" si="31"/>
        <v>0</v>
      </c>
      <c r="T247" s="24">
        <f t="shared" si="32"/>
        <v>0</v>
      </c>
      <c r="U247" s="5"/>
      <c r="V247" s="5"/>
      <c r="W247" s="5"/>
      <c r="X247" s="5"/>
      <c r="Y247" s="5"/>
      <c r="Z247" s="5"/>
      <c r="AA247" s="5"/>
    </row>
    <row r="248" spans="1:27" x14ac:dyDescent="0.2">
      <c r="A248" s="17"/>
      <c r="B248" s="15"/>
      <c r="D248" s="15"/>
      <c r="E248" s="51"/>
      <c r="F248" s="51"/>
      <c r="G248" s="63"/>
      <c r="H248" s="7"/>
      <c r="I248" s="61" t="e">
        <f>INDEX('swingweight table'!$B$2:$B$2601,MATCH(MROUND(K248,0.175)+0.0001,'swingweight table'!$A$2:$A$2601,1))</f>
        <v>#N/A</v>
      </c>
      <c r="J248" s="60" t="e">
        <f>INDEX('swingweight table'!$B$2:$B$2601,MATCH(MROUND(O248,0.175)+0.0001,'swingweight table'!$A$2:$A$2601,1))</f>
        <v>#N/A</v>
      </c>
      <c r="K248" s="60">
        <f t="shared" si="33"/>
        <v>0</v>
      </c>
      <c r="L248" s="60">
        <f t="shared" si="34"/>
        <v>0</v>
      </c>
      <c r="M248" s="55" t="e">
        <f>INDEX('swingweight table'!$E$2:$E$2601,MATCH(IF(K248&lt;((MROUND(K248,0.175)+0.1)+(MROUND(K248,0.175)-0.075))/2,MROUND(K248,0.175)-0.0749,MROUND(K248,0.175)+0.1001),'swingweight table'!$D$2:$D$2601,1))</f>
        <v>#N/A</v>
      </c>
      <c r="N248" s="55">
        <f t="shared" si="27"/>
        <v>0</v>
      </c>
      <c r="O248" s="22">
        <f t="shared" si="35"/>
        <v>0</v>
      </c>
      <c r="P248" s="22">
        <f t="shared" si="28"/>
        <v>0</v>
      </c>
      <c r="Q248" s="22">
        <f t="shared" si="29"/>
        <v>0</v>
      </c>
      <c r="R248" s="22">
        <f t="shared" si="30"/>
        <v>0</v>
      </c>
      <c r="S248" s="24">
        <f t="shared" si="31"/>
        <v>0</v>
      </c>
      <c r="T248" s="24">
        <f t="shared" si="32"/>
        <v>0</v>
      </c>
      <c r="U248" s="5"/>
      <c r="V248" s="5"/>
      <c r="W248" s="5"/>
      <c r="X248" s="5"/>
      <c r="Y248" s="5"/>
      <c r="Z248" s="5"/>
      <c r="AA248" s="5"/>
    </row>
    <row r="249" spans="1:27" x14ac:dyDescent="0.2">
      <c r="A249" s="17"/>
      <c r="B249" s="15"/>
      <c r="D249" s="15"/>
      <c r="E249" s="51"/>
      <c r="F249" s="51"/>
      <c r="G249" s="63"/>
      <c r="H249" s="7"/>
      <c r="I249" s="61" t="e">
        <f>INDEX('swingweight table'!$B$2:$B$2601,MATCH(MROUND(K249,0.175)+0.0001,'swingweight table'!$A$2:$A$2601,1))</f>
        <v>#N/A</v>
      </c>
      <c r="J249" s="60" t="e">
        <f>INDEX('swingweight table'!$B$2:$B$2601,MATCH(MROUND(O249,0.175)+0.0001,'swingweight table'!$A$2:$A$2601,1))</f>
        <v>#N/A</v>
      </c>
      <c r="K249" s="60">
        <f t="shared" si="33"/>
        <v>0</v>
      </c>
      <c r="L249" s="60">
        <f t="shared" si="34"/>
        <v>0</v>
      </c>
      <c r="M249" s="55" t="e">
        <f>INDEX('swingweight table'!$E$2:$E$2601,MATCH(IF(K249&lt;((MROUND(K249,0.175)+0.1)+(MROUND(K249,0.175)-0.075))/2,MROUND(K249,0.175)-0.0749,MROUND(K249,0.175)+0.1001),'swingweight table'!$D$2:$D$2601,1))</f>
        <v>#N/A</v>
      </c>
      <c r="N249" s="55">
        <f t="shared" si="27"/>
        <v>0</v>
      </c>
      <c r="O249" s="22">
        <f t="shared" si="35"/>
        <v>0</v>
      </c>
      <c r="P249" s="22">
        <f t="shared" si="28"/>
        <v>0</v>
      </c>
      <c r="Q249" s="22">
        <f t="shared" si="29"/>
        <v>0</v>
      </c>
      <c r="R249" s="22">
        <f t="shared" si="30"/>
        <v>0</v>
      </c>
      <c r="S249" s="24">
        <f t="shared" si="31"/>
        <v>0</v>
      </c>
      <c r="T249" s="24">
        <f t="shared" si="32"/>
        <v>0</v>
      </c>
      <c r="U249" s="5"/>
      <c r="V249" s="5"/>
      <c r="W249" s="5"/>
      <c r="X249" s="5"/>
      <c r="Y249" s="5"/>
      <c r="Z249" s="5"/>
      <c r="AA249" s="5"/>
    </row>
    <row r="250" spans="1:27" x14ac:dyDescent="0.2">
      <c r="A250" s="17"/>
      <c r="B250" s="15"/>
      <c r="D250" s="15"/>
      <c r="E250" s="51"/>
      <c r="F250" s="51"/>
      <c r="G250" s="63"/>
      <c r="H250" s="7"/>
      <c r="I250" s="61" t="e">
        <f>INDEX('swingweight table'!$B$2:$B$2601,MATCH(MROUND(K250,0.175)+0.0001,'swingweight table'!$A$2:$A$2601,1))</f>
        <v>#N/A</v>
      </c>
      <c r="J250" s="60" t="e">
        <f>INDEX('swingweight table'!$B$2:$B$2601,MATCH(MROUND(O250,0.175)+0.0001,'swingweight table'!$A$2:$A$2601,1))</f>
        <v>#N/A</v>
      </c>
      <c r="K250" s="60">
        <f t="shared" si="33"/>
        <v>0</v>
      </c>
      <c r="L250" s="60">
        <f t="shared" si="34"/>
        <v>0</v>
      </c>
      <c r="M250" s="55" t="e">
        <f>INDEX('swingweight table'!$E$2:$E$2601,MATCH(IF(K250&lt;((MROUND(K250,0.175)+0.1)+(MROUND(K250,0.175)-0.075))/2,MROUND(K250,0.175)-0.0749,MROUND(K250,0.175)+0.1001),'swingweight table'!$D$2:$D$2601,1))</f>
        <v>#N/A</v>
      </c>
      <c r="N250" s="55">
        <f t="shared" si="27"/>
        <v>0</v>
      </c>
      <c r="O250" s="22">
        <f t="shared" si="35"/>
        <v>0</v>
      </c>
      <c r="P250" s="22">
        <f t="shared" si="28"/>
        <v>0</v>
      </c>
      <c r="Q250" s="22">
        <f t="shared" si="29"/>
        <v>0</v>
      </c>
      <c r="R250" s="22">
        <f t="shared" si="30"/>
        <v>0</v>
      </c>
      <c r="S250" s="24">
        <f t="shared" si="31"/>
        <v>0</v>
      </c>
      <c r="T250" s="24">
        <f t="shared" si="32"/>
        <v>0</v>
      </c>
      <c r="U250" s="5"/>
      <c r="V250" s="5"/>
      <c r="W250" s="5"/>
      <c r="X250" s="5"/>
      <c r="Y250" s="5"/>
      <c r="Z250" s="5"/>
      <c r="AA250" s="5"/>
    </row>
    <row r="251" spans="1:27" x14ac:dyDescent="0.2">
      <c r="A251" s="17"/>
      <c r="B251" s="15"/>
      <c r="D251" s="15"/>
      <c r="E251" s="51"/>
      <c r="F251" s="51"/>
      <c r="G251" s="63"/>
      <c r="H251" s="7"/>
      <c r="I251" s="61" t="e">
        <f>INDEX('swingweight table'!$B$2:$B$2601,MATCH(MROUND(K251,0.175)+0.0001,'swingweight table'!$A$2:$A$2601,1))</f>
        <v>#N/A</v>
      </c>
      <c r="J251" s="60" t="e">
        <f>INDEX('swingweight table'!$B$2:$B$2601,MATCH(MROUND(O251,0.175)+0.0001,'swingweight table'!$A$2:$A$2601,1))</f>
        <v>#N/A</v>
      </c>
      <c r="K251" s="60">
        <f t="shared" si="33"/>
        <v>0</v>
      </c>
      <c r="L251" s="60">
        <f t="shared" si="34"/>
        <v>0</v>
      </c>
      <c r="M251" s="55" t="e">
        <f>INDEX('swingweight table'!$E$2:$E$2601,MATCH(IF(K251&lt;((MROUND(K251,0.175)+0.1)+(MROUND(K251,0.175)-0.075))/2,MROUND(K251,0.175)-0.0749,MROUND(K251,0.175)+0.1001),'swingweight table'!$D$2:$D$2601,1))</f>
        <v>#N/A</v>
      </c>
      <c r="N251" s="55">
        <f t="shared" si="27"/>
        <v>0</v>
      </c>
      <c r="O251" s="22">
        <f t="shared" si="35"/>
        <v>0</v>
      </c>
      <c r="P251" s="22">
        <f t="shared" si="28"/>
        <v>0</v>
      </c>
      <c r="Q251" s="22">
        <f t="shared" si="29"/>
        <v>0</v>
      </c>
      <c r="R251" s="22">
        <f t="shared" si="30"/>
        <v>0</v>
      </c>
      <c r="S251" s="24">
        <f t="shared" si="31"/>
        <v>0</v>
      </c>
      <c r="T251" s="24">
        <f t="shared" si="32"/>
        <v>0</v>
      </c>
      <c r="U251" s="5"/>
      <c r="V251" s="5"/>
      <c r="W251" s="5"/>
      <c r="X251" s="5"/>
      <c r="Y251" s="5"/>
      <c r="Z251" s="5"/>
      <c r="AA251" s="5"/>
    </row>
    <row r="252" spans="1:27" x14ac:dyDescent="0.2">
      <c r="A252" s="17"/>
      <c r="B252" s="15"/>
      <c r="D252" s="15"/>
      <c r="E252" s="51"/>
      <c r="F252" s="51"/>
      <c r="G252" s="63"/>
      <c r="H252" s="7"/>
      <c r="I252" s="61" t="e">
        <f>INDEX('swingweight table'!$B$2:$B$2601,MATCH(MROUND(K252,0.175)+0.0001,'swingweight table'!$A$2:$A$2601,1))</f>
        <v>#N/A</v>
      </c>
      <c r="J252" s="60" t="e">
        <f>INDEX('swingweight table'!$B$2:$B$2601,MATCH(MROUND(O252,0.175)+0.0001,'swingweight table'!$A$2:$A$2601,1))</f>
        <v>#N/A</v>
      </c>
      <c r="K252" s="60">
        <f t="shared" si="33"/>
        <v>0</v>
      </c>
      <c r="L252" s="60">
        <f t="shared" si="34"/>
        <v>0</v>
      </c>
      <c r="M252" s="55" t="e">
        <f>INDEX('swingweight table'!$E$2:$E$2601,MATCH(IF(K252&lt;((MROUND(K252,0.175)+0.1)+(MROUND(K252,0.175)-0.075))/2,MROUND(K252,0.175)-0.0749,MROUND(K252,0.175)+0.1001),'swingweight table'!$D$2:$D$2601,1))</f>
        <v>#N/A</v>
      </c>
      <c r="N252" s="55">
        <f t="shared" si="27"/>
        <v>0</v>
      </c>
      <c r="O252" s="22">
        <f t="shared" si="35"/>
        <v>0</v>
      </c>
      <c r="P252" s="22">
        <f t="shared" si="28"/>
        <v>0</v>
      </c>
      <c r="Q252" s="22">
        <f t="shared" si="29"/>
        <v>0</v>
      </c>
      <c r="R252" s="22">
        <f t="shared" si="30"/>
        <v>0</v>
      </c>
      <c r="S252" s="24">
        <f t="shared" si="31"/>
        <v>0</v>
      </c>
      <c r="T252" s="24">
        <f t="shared" si="32"/>
        <v>0</v>
      </c>
      <c r="U252" s="5"/>
      <c r="V252" s="5"/>
      <c r="W252" s="5"/>
      <c r="X252" s="5"/>
      <c r="Y252" s="5"/>
      <c r="Z252" s="5"/>
      <c r="AA252" s="5"/>
    </row>
    <row r="253" spans="1:27" x14ac:dyDescent="0.2">
      <c r="A253" s="17"/>
      <c r="B253" s="15"/>
      <c r="D253" s="15"/>
      <c r="E253" s="51"/>
      <c r="F253" s="51"/>
      <c r="G253" s="63"/>
      <c r="H253" s="7"/>
      <c r="I253" s="61" t="e">
        <f>INDEX('swingweight table'!$B$2:$B$2601,MATCH(MROUND(K253,0.175)+0.0001,'swingweight table'!$A$2:$A$2601,1))</f>
        <v>#N/A</v>
      </c>
      <c r="J253" s="60" t="e">
        <f>INDEX('swingweight table'!$B$2:$B$2601,MATCH(MROUND(O253,0.175)+0.0001,'swingweight table'!$A$2:$A$2601,1))</f>
        <v>#N/A</v>
      </c>
      <c r="K253" s="60">
        <f t="shared" si="33"/>
        <v>0</v>
      </c>
      <c r="L253" s="60">
        <f t="shared" si="34"/>
        <v>0</v>
      </c>
      <c r="M253" s="55" t="e">
        <f>INDEX('swingweight table'!$E$2:$E$2601,MATCH(IF(K253&lt;((MROUND(K253,0.175)+0.1)+(MROUND(K253,0.175)-0.075))/2,MROUND(K253,0.175)-0.0749,MROUND(K253,0.175)+0.1001),'swingweight table'!$D$2:$D$2601,1))</f>
        <v>#N/A</v>
      </c>
      <c r="N253" s="55">
        <f t="shared" si="27"/>
        <v>0</v>
      </c>
      <c r="O253" s="22">
        <f t="shared" si="35"/>
        <v>0</v>
      </c>
      <c r="P253" s="22">
        <f t="shared" si="28"/>
        <v>0</v>
      </c>
      <c r="Q253" s="22">
        <f t="shared" si="29"/>
        <v>0</v>
      </c>
      <c r="R253" s="22">
        <f t="shared" si="30"/>
        <v>0</v>
      </c>
      <c r="S253" s="24">
        <f t="shared" si="31"/>
        <v>0</v>
      </c>
      <c r="T253" s="24">
        <f t="shared" si="32"/>
        <v>0</v>
      </c>
      <c r="U253" s="5"/>
      <c r="V253" s="5"/>
      <c r="W253" s="5"/>
      <c r="X253" s="5"/>
      <c r="Y253" s="5"/>
      <c r="Z253" s="5"/>
      <c r="AA253" s="5"/>
    </row>
    <row r="254" spans="1:27" x14ac:dyDescent="0.2">
      <c r="A254" s="17"/>
      <c r="B254" s="15"/>
      <c r="D254" s="15"/>
      <c r="E254" s="51"/>
      <c r="F254" s="51"/>
      <c r="G254" s="63"/>
      <c r="H254" s="7"/>
      <c r="I254" s="61" t="e">
        <f>INDEX('swingweight table'!$B$2:$B$2601,MATCH(MROUND(K254,0.175)+0.0001,'swingweight table'!$A$2:$A$2601,1))</f>
        <v>#N/A</v>
      </c>
      <c r="J254" s="60" t="e">
        <f>INDEX('swingweight table'!$B$2:$B$2601,MATCH(MROUND(O254,0.175)+0.0001,'swingweight table'!$A$2:$A$2601,1))</f>
        <v>#N/A</v>
      </c>
      <c r="K254" s="60">
        <f t="shared" si="33"/>
        <v>0</v>
      </c>
      <c r="L254" s="60">
        <f t="shared" si="34"/>
        <v>0</v>
      </c>
      <c r="M254" s="55" t="e">
        <f>INDEX('swingweight table'!$E$2:$E$2601,MATCH(IF(K254&lt;((MROUND(K254,0.175)+0.1)+(MROUND(K254,0.175)-0.075))/2,MROUND(K254,0.175)-0.0749,MROUND(K254,0.175)+0.1001),'swingweight table'!$D$2:$D$2601,1))</f>
        <v>#N/A</v>
      </c>
      <c r="N254" s="55">
        <f t="shared" si="27"/>
        <v>0</v>
      </c>
      <c r="O254" s="22">
        <f t="shared" si="35"/>
        <v>0</v>
      </c>
      <c r="P254" s="22">
        <f t="shared" si="28"/>
        <v>0</v>
      </c>
      <c r="Q254" s="22">
        <f t="shared" si="29"/>
        <v>0</v>
      </c>
      <c r="R254" s="22">
        <f t="shared" si="30"/>
        <v>0</v>
      </c>
      <c r="S254" s="24">
        <f t="shared" si="31"/>
        <v>0</v>
      </c>
      <c r="T254" s="24">
        <f t="shared" si="32"/>
        <v>0</v>
      </c>
      <c r="U254" s="5"/>
      <c r="V254" s="5"/>
      <c r="W254" s="5"/>
      <c r="X254" s="5"/>
      <c r="Y254" s="5"/>
      <c r="Z254" s="5"/>
      <c r="AA254" s="5"/>
    </row>
    <row r="255" spans="1:27" x14ac:dyDescent="0.2">
      <c r="A255" s="17"/>
      <c r="B255" s="15"/>
      <c r="D255" s="15"/>
      <c r="E255" s="51"/>
      <c r="F255" s="51"/>
      <c r="G255" s="63"/>
      <c r="H255" s="7"/>
      <c r="I255" s="61" t="e">
        <f>INDEX('swingweight table'!$B$2:$B$2601,MATCH(MROUND(K255,0.175)+0.0001,'swingweight table'!$A$2:$A$2601,1))</f>
        <v>#N/A</v>
      </c>
      <c r="J255" s="60" t="e">
        <f>INDEX('swingweight table'!$B$2:$B$2601,MATCH(MROUND(O255,0.175)+0.0001,'swingweight table'!$A$2:$A$2601,1))</f>
        <v>#N/A</v>
      </c>
      <c r="K255" s="60">
        <f t="shared" si="33"/>
        <v>0</v>
      </c>
      <c r="L255" s="60">
        <f t="shared" si="34"/>
        <v>0</v>
      </c>
      <c r="M255" s="55" t="e">
        <f>INDEX('swingweight table'!$E$2:$E$2601,MATCH(IF(K255&lt;((MROUND(K255,0.175)+0.1)+(MROUND(K255,0.175)-0.075))/2,MROUND(K255,0.175)-0.0749,MROUND(K255,0.175)+0.1001),'swingweight table'!$D$2:$D$2601,1))</f>
        <v>#N/A</v>
      </c>
      <c r="N255" s="55">
        <f t="shared" si="27"/>
        <v>0</v>
      </c>
      <c r="O255" s="22">
        <f t="shared" si="35"/>
        <v>0</v>
      </c>
      <c r="P255" s="22">
        <f t="shared" si="28"/>
        <v>0</v>
      </c>
      <c r="Q255" s="22">
        <f t="shared" si="29"/>
        <v>0</v>
      </c>
      <c r="R255" s="22">
        <f t="shared" si="30"/>
        <v>0</v>
      </c>
      <c r="S255" s="24">
        <f t="shared" si="31"/>
        <v>0</v>
      </c>
      <c r="T255" s="24">
        <f t="shared" si="32"/>
        <v>0</v>
      </c>
      <c r="U255" s="5"/>
      <c r="V255" s="5"/>
      <c r="W255" s="5"/>
      <c r="X255" s="5"/>
      <c r="Y255" s="5"/>
      <c r="Z255" s="5"/>
      <c r="AA255" s="5"/>
    </row>
    <row r="256" spans="1:27" x14ac:dyDescent="0.2">
      <c r="A256" s="17"/>
      <c r="B256" s="15"/>
      <c r="D256" s="15"/>
      <c r="E256" s="51"/>
      <c r="F256" s="51"/>
      <c r="G256" s="63"/>
      <c r="H256" s="7"/>
      <c r="I256" s="61" t="e">
        <f>INDEX('swingweight table'!$B$2:$B$2601,MATCH(MROUND(K256,0.175)+0.0001,'swingweight table'!$A$2:$A$2601,1))</f>
        <v>#N/A</v>
      </c>
      <c r="J256" s="60" t="e">
        <f>INDEX('swingweight table'!$B$2:$B$2601,MATCH(MROUND(O256,0.175)+0.0001,'swingweight table'!$A$2:$A$2601,1))</f>
        <v>#N/A</v>
      </c>
      <c r="K256" s="60">
        <f t="shared" si="33"/>
        <v>0</v>
      </c>
      <c r="L256" s="60">
        <f t="shared" si="34"/>
        <v>0</v>
      </c>
      <c r="M256" s="55" t="e">
        <f>INDEX('swingweight table'!$E$2:$E$2601,MATCH(IF(K256&lt;((MROUND(K256,0.175)+0.1)+(MROUND(K256,0.175)-0.075))/2,MROUND(K256,0.175)-0.0749,MROUND(K256,0.175)+0.1001),'swingweight table'!$D$2:$D$2601,1))</f>
        <v>#N/A</v>
      </c>
      <c r="N256" s="55">
        <f t="shared" si="27"/>
        <v>0</v>
      </c>
      <c r="O256" s="22">
        <f t="shared" si="35"/>
        <v>0</v>
      </c>
      <c r="P256" s="22">
        <f t="shared" si="28"/>
        <v>0</v>
      </c>
      <c r="Q256" s="22">
        <f t="shared" si="29"/>
        <v>0</v>
      </c>
      <c r="R256" s="22">
        <f t="shared" si="30"/>
        <v>0</v>
      </c>
      <c r="S256" s="24">
        <f t="shared" si="31"/>
        <v>0</v>
      </c>
      <c r="T256" s="24">
        <f t="shared" si="32"/>
        <v>0</v>
      </c>
      <c r="U256" s="5"/>
      <c r="V256" s="5"/>
      <c r="W256" s="5"/>
      <c r="X256" s="5"/>
      <c r="Y256" s="5"/>
      <c r="Z256" s="5"/>
      <c r="AA256" s="5"/>
    </row>
    <row r="257" spans="1:27" x14ac:dyDescent="0.2">
      <c r="A257" s="17"/>
      <c r="B257" s="15"/>
      <c r="D257" s="15"/>
      <c r="E257" s="51"/>
      <c r="F257" s="51"/>
      <c r="G257" s="63"/>
      <c r="H257" s="7"/>
      <c r="I257" s="61" t="e">
        <f>INDEX('swingweight table'!$B$2:$B$2601,MATCH(MROUND(K257,0.175)+0.0001,'swingweight table'!$A$2:$A$2601,1))</f>
        <v>#N/A</v>
      </c>
      <c r="J257" s="60" t="e">
        <f>INDEX('swingweight table'!$B$2:$B$2601,MATCH(MROUND(O257,0.175)+0.0001,'swingweight table'!$A$2:$A$2601,1))</f>
        <v>#N/A</v>
      </c>
      <c r="K257" s="60">
        <f t="shared" si="33"/>
        <v>0</v>
      </c>
      <c r="L257" s="60">
        <f t="shared" si="34"/>
        <v>0</v>
      </c>
      <c r="M257" s="55" t="e">
        <f>INDEX('swingweight table'!$E$2:$E$2601,MATCH(IF(K257&lt;((MROUND(K257,0.175)+0.1)+(MROUND(K257,0.175)-0.075))/2,MROUND(K257,0.175)-0.0749,MROUND(K257,0.175)+0.1001),'swingweight table'!$D$2:$D$2601,1))</f>
        <v>#N/A</v>
      </c>
      <c r="N257" s="55">
        <f t="shared" si="27"/>
        <v>0</v>
      </c>
      <c r="O257" s="22">
        <f t="shared" si="35"/>
        <v>0</v>
      </c>
      <c r="P257" s="22">
        <f t="shared" si="28"/>
        <v>0</v>
      </c>
      <c r="Q257" s="22">
        <f t="shared" si="29"/>
        <v>0</v>
      </c>
      <c r="R257" s="22">
        <f t="shared" si="30"/>
        <v>0</v>
      </c>
      <c r="S257" s="24">
        <f t="shared" si="31"/>
        <v>0</v>
      </c>
      <c r="T257" s="24">
        <f t="shared" si="32"/>
        <v>0</v>
      </c>
      <c r="U257" s="5"/>
      <c r="V257" s="5"/>
      <c r="W257" s="5"/>
      <c r="X257" s="5"/>
      <c r="Y257" s="5"/>
      <c r="Z257" s="5"/>
      <c r="AA257" s="5"/>
    </row>
    <row r="258" spans="1:27" x14ac:dyDescent="0.2">
      <c r="A258" s="17"/>
      <c r="B258" s="15"/>
      <c r="D258" s="15"/>
      <c r="E258" s="51"/>
      <c r="F258" s="51"/>
      <c r="G258" s="63"/>
      <c r="H258" s="7"/>
      <c r="I258" s="61" t="e">
        <f>INDEX('swingweight table'!$B$2:$B$2601,MATCH(MROUND(K258,0.175)+0.0001,'swingweight table'!$A$2:$A$2601,1))</f>
        <v>#N/A</v>
      </c>
      <c r="J258" s="60" t="e">
        <f>INDEX('swingweight table'!$B$2:$B$2601,MATCH(MROUND(O258,0.175)+0.0001,'swingweight table'!$A$2:$A$2601,1))</f>
        <v>#N/A</v>
      </c>
      <c r="K258" s="60">
        <f t="shared" si="33"/>
        <v>0</v>
      </c>
      <c r="L258" s="60">
        <f t="shared" si="34"/>
        <v>0</v>
      </c>
      <c r="M258" s="55" t="e">
        <f>INDEX('swingweight table'!$E$2:$E$2601,MATCH(IF(K258&lt;((MROUND(K258,0.175)+0.1)+(MROUND(K258,0.175)-0.075))/2,MROUND(K258,0.175)-0.0749,MROUND(K258,0.175)+0.1001),'swingweight table'!$D$2:$D$2601,1))</f>
        <v>#N/A</v>
      </c>
      <c r="N258" s="55">
        <f t="shared" si="27"/>
        <v>0</v>
      </c>
      <c r="O258" s="22">
        <f t="shared" si="35"/>
        <v>0</v>
      </c>
      <c r="P258" s="22">
        <f t="shared" si="28"/>
        <v>0</v>
      </c>
      <c r="Q258" s="22">
        <f t="shared" si="29"/>
        <v>0</v>
      </c>
      <c r="R258" s="22">
        <f t="shared" si="30"/>
        <v>0</v>
      </c>
      <c r="S258" s="24">
        <f t="shared" si="31"/>
        <v>0</v>
      </c>
      <c r="T258" s="24">
        <f t="shared" si="32"/>
        <v>0</v>
      </c>
      <c r="U258" s="5"/>
      <c r="V258" s="5"/>
      <c r="W258" s="5"/>
      <c r="X258" s="5"/>
      <c r="Y258" s="5"/>
      <c r="Z258" s="5"/>
      <c r="AA258" s="5"/>
    </row>
    <row r="259" spans="1:27" x14ac:dyDescent="0.2">
      <c r="A259" s="17"/>
      <c r="B259" s="15"/>
      <c r="D259" s="15"/>
      <c r="E259" s="51"/>
      <c r="F259" s="51"/>
      <c r="G259" s="63"/>
      <c r="H259" s="7"/>
      <c r="I259" s="61" t="e">
        <f>INDEX('swingweight table'!$B$2:$B$2601,MATCH(MROUND(K259,0.175)+0.0001,'swingweight table'!$A$2:$A$2601,1))</f>
        <v>#N/A</v>
      </c>
      <c r="J259" s="60" t="e">
        <f>INDEX('swingweight table'!$B$2:$B$2601,MATCH(MROUND(O259,0.175)+0.0001,'swingweight table'!$A$2:$A$2601,1))</f>
        <v>#N/A</v>
      </c>
      <c r="K259" s="60">
        <f t="shared" si="33"/>
        <v>0</v>
      </c>
      <c r="L259" s="60">
        <f t="shared" si="34"/>
        <v>0</v>
      </c>
      <c r="M259" s="55" t="e">
        <f>INDEX('swingweight table'!$E$2:$E$2601,MATCH(IF(K259&lt;((MROUND(K259,0.175)+0.1)+(MROUND(K259,0.175)-0.075))/2,MROUND(K259,0.175)-0.0749,MROUND(K259,0.175)+0.1001),'swingweight table'!$D$2:$D$2601,1))</f>
        <v>#N/A</v>
      </c>
      <c r="N259" s="55">
        <f t="shared" ref="N259:N322" si="36">(K259-O259)/1.75*-1</f>
        <v>0</v>
      </c>
      <c r="O259" s="22">
        <f t="shared" si="35"/>
        <v>0</v>
      </c>
      <c r="P259" s="22">
        <f t="shared" ref="P259:P322" si="37">B259*0.001</f>
        <v>0</v>
      </c>
      <c r="Q259" s="22">
        <f t="shared" ref="Q259:Q322" si="38">C259*2.54</f>
        <v>0</v>
      </c>
      <c r="R259" s="22">
        <f t="shared" ref="R259:R322" si="39">D259*2.54</f>
        <v>0</v>
      </c>
      <c r="S259" s="24">
        <f t="shared" ref="S259:S322" si="40">P259*Q259^2</f>
        <v>0</v>
      </c>
      <c r="T259" s="24">
        <f t="shared" ref="T259:T322" si="41">((P259*R259^2)/12)-(P259*(R259/2-Q259)^2)+(P259*Q259^2)</f>
        <v>0</v>
      </c>
      <c r="U259" s="5"/>
      <c r="V259" s="5"/>
      <c r="W259" s="5"/>
      <c r="X259" s="5"/>
      <c r="Y259" s="5"/>
      <c r="Z259" s="5"/>
      <c r="AA259" s="5"/>
    </row>
    <row r="260" spans="1:27" x14ac:dyDescent="0.2">
      <c r="A260" s="17"/>
      <c r="B260" s="15"/>
      <c r="D260" s="15"/>
      <c r="E260" s="51"/>
      <c r="F260" s="51"/>
      <c r="G260" s="63"/>
      <c r="H260" s="7"/>
      <c r="I260" s="61" t="e">
        <f>INDEX('swingweight table'!$B$2:$B$2601,MATCH(MROUND(K260,0.175)+0.0001,'swingweight table'!$A$2:$A$2601,1))</f>
        <v>#N/A</v>
      </c>
      <c r="J260" s="60" t="e">
        <f>INDEX('swingweight table'!$B$2:$B$2601,MATCH(MROUND(O260,0.175)+0.0001,'swingweight table'!$A$2:$A$2601,1))</f>
        <v>#N/A</v>
      </c>
      <c r="K260" s="60">
        <f t="shared" ref="K260:K323" si="42">(B260*0.035274)*(C260-14)+(E260*0.035274)*(F260-14)</f>
        <v>0</v>
      </c>
      <c r="L260" s="60">
        <f t="shared" ref="L260:L323" si="43">(B260*0.035274*C260)+(E260*0.035274*F260)</f>
        <v>0</v>
      </c>
      <c r="M260" s="55" t="e">
        <f>INDEX('swingweight table'!$E$2:$E$2601,MATCH(IF(K260&lt;((MROUND(K260,0.175)+0.1)+(MROUND(K260,0.175)-0.075))/2,MROUND(K260,0.175)-0.0749,MROUND(K260,0.175)+0.1001),'swingweight table'!$D$2:$D$2601,1))</f>
        <v>#N/A</v>
      </c>
      <c r="N260" s="55">
        <f t="shared" si="36"/>
        <v>0</v>
      </c>
      <c r="O260" s="22">
        <f t="shared" ref="O260:O323" si="44">(B260*0.035274)*(C260-(14+G260))+(E260*0.035274)*(F260-(14+G260))</f>
        <v>0</v>
      </c>
      <c r="P260" s="22">
        <f t="shared" si="37"/>
        <v>0</v>
      </c>
      <c r="Q260" s="22">
        <f t="shared" si="38"/>
        <v>0</v>
      </c>
      <c r="R260" s="22">
        <f t="shared" si="39"/>
        <v>0</v>
      </c>
      <c r="S260" s="24">
        <f t="shared" si="40"/>
        <v>0</v>
      </c>
      <c r="T260" s="24">
        <f t="shared" si="41"/>
        <v>0</v>
      </c>
      <c r="U260" s="5"/>
      <c r="V260" s="5"/>
      <c r="W260" s="5"/>
      <c r="X260" s="5"/>
      <c r="Y260" s="5"/>
      <c r="Z260" s="5"/>
      <c r="AA260" s="5"/>
    </row>
    <row r="261" spans="1:27" x14ac:dyDescent="0.2">
      <c r="A261" s="17"/>
      <c r="B261" s="15"/>
      <c r="D261" s="15"/>
      <c r="E261" s="51"/>
      <c r="F261" s="51"/>
      <c r="G261" s="63"/>
      <c r="H261" s="7"/>
      <c r="I261" s="61" t="e">
        <f>INDEX('swingweight table'!$B$2:$B$2601,MATCH(MROUND(K261,0.175)+0.0001,'swingweight table'!$A$2:$A$2601,1))</f>
        <v>#N/A</v>
      </c>
      <c r="J261" s="60" t="e">
        <f>INDEX('swingweight table'!$B$2:$B$2601,MATCH(MROUND(O261,0.175)+0.0001,'swingweight table'!$A$2:$A$2601,1))</f>
        <v>#N/A</v>
      </c>
      <c r="K261" s="60">
        <f t="shared" si="42"/>
        <v>0</v>
      </c>
      <c r="L261" s="60">
        <f t="shared" si="43"/>
        <v>0</v>
      </c>
      <c r="M261" s="55" t="e">
        <f>INDEX('swingweight table'!$E$2:$E$2601,MATCH(IF(K261&lt;((MROUND(K261,0.175)+0.1)+(MROUND(K261,0.175)-0.075))/2,MROUND(K261,0.175)-0.0749,MROUND(K261,0.175)+0.1001),'swingweight table'!$D$2:$D$2601,1))</f>
        <v>#N/A</v>
      </c>
      <c r="N261" s="55">
        <f t="shared" si="36"/>
        <v>0</v>
      </c>
      <c r="O261" s="22">
        <f t="shared" si="44"/>
        <v>0</v>
      </c>
      <c r="P261" s="22">
        <f t="shared" si="37"/>
        <v>0</v>
      </c>
      <c r="Q261" s="22">
        <f t="shared" si="38"/>
        <v>0</v>
      </c>
      <c r="R261" s="22">
        <f t="shared" si="39"/>
        <v>0</v>
      </c>
      <c r="S261" s="24">
        <f t="shared" si="40"/>
        <v>0</v>
      </c>
      <c r="T261" s="24">
        <f t="shared" si="41"/>
        <v>0</v>
      </c>
      <c r="U261" s="5"/>
      <c r="V261" s="5"/>
      <c r="W261" s="5"/>
      <c r="X261" s="5"/>
      <c r="Y261" s="5"/>
      <c r="Z261" s="5"/>
      <c r="AA261" s="5"/>
    </row>
    <row r="262" spans="1:27" x14ac:dyDescent="0.2">
      <c r="A262" s="17"/>
      <c r="B262" s="15"/>
      <c r="D262" s="15"/>
      <c r="E262" s="51"/>
      <c r="F262" s="51"/>
      <c r="G262" s="63"/>
      <c r="H262" s="7"/>
      <c r="I262" s="61" t="e">
        <f>INDEX('swingweight table'!$B$2:$B$2601,MATCH(MROUND(K262,0.175)+0.0001,'swingweight table'!$A$2:$A$2601,1))</f>
        <v>#N/A</v>
      </c>
      <c r="J262" s="60" t="e">
        <f>INDEX('swingweight table'!$B$2:$B$2601,MATCH(MROUND(O262,0.175)+0.0001,'swingweight table'!$A$2:$A$2601,1))</f>
        <v>#N/A</v>
      </c>
      <c r="K262" s="60">
        <f t="shared" si="42"/>
        <v>0</v>
      </c>
      <c r="L262" s="60">
        <f t="shared" si="43"/>
        <v>0</v>
      </c>
      <c r="M262" s="55" t="e">
        <f>INDEX('swingweight table'!$E$2:$E$2601,MATCH(IF(K262&lt;((MROUND(K262,0.175)+0.1)+(MROUND(K262,0.175)-0.075))/2,MROUND(K262,0.175)-0.0749,MROUND(K262,0.175)+0.1001),'swingweight table'!$D$2:$D$2601,1))</f>
        <v>#N/A</v>
      </c>
      <c r="N262" s="55">
        <f t="shared" si="36"/>
        <v>0</v>
      </c>
      <c r="O262" s="22">
        <f t="shared" si="44"/>
        <v>0</v>
      </c>
      <c r="P262" s="22">
        <f t="shared" si="37"/>
        <v>0</v>
      </c>
      <c r="Q262" s="22">
        <f t="shared" si="38"/>
        <v>0</v>
      </c>
      <c r="R262" s="22">
        <f t="shared" si="39"/>
        <v>0</v>
      </c>
      <c r="S262" s="24">
        <f t="shared" si="40"/>
        <v>0</v>
      </c>
      <c r="T262" s="24">
        <f t="shared" si="41"/>
        <v>0</v>
      </c>
      <c r="U262" s="5"/>
      <c r="V262" s="5"/>
      <c r="W262" s="5"/>
      <c r="X262" s="5"/>
      <c r="Y262" s="5"/>
      <c r="Z262" s="5"/>
      <c r="AA262" s="5"/>
    </row>
    <row r="263" spans="1:27" x14ac:dyDescent="0.2">
      <c r="A263" s="17"/>
      <c r="B263" s="15"/>
      <c r="D263" s="15"/>
      <c r="E263" s="51"/>
      <c r="F263" s="51"/>
      <c r="G263" s="63"/>
      <c r="H263" s="7"/>
      <c r="I263" s="61" t="e">
        <f>INDEX('swingweight table'!$B$2:$B$2601,MATCH(MROUND(K263,0.175)+0.0001,'swingweight table'!$A$2:$A$2601,1))</f>
        <v>#N/A</v>
      </c>
      <c r="J263" s="60" t="e">
        <f>INDEX('swingweight table'!$B$2:$B$2601,MATCH(MROUND(O263,0.175)+0.0001,'swingweight table'!$A$2:$A$2601,1))</f>
        <v>#N/A</v>
      </c>
      <c r="K263" s="60">
        <f t="shared" si="42"/>
        <v>0</v>
      </c>
      <c r="L263" s="60">
        <f t="shared" si="43"/>
        <v>0</v>
      </c>
      <c r="M263" s="55" t="e">
        <f>INDEX('swingweight table'!$E$2:$E$2601,MATCH(IF(K263&lt;((MROUND(K263,0.175)+0.1)+(MROUND(K263,0.175)-0.075))/2,MROUND(K263,0.175)-0.0749,MROUND(K263,0.175)+0.1001),'swingweight table'!$D$2:$D$2601,1))</f>
        <v>#N/A</v>
      </c>
      <c r="N263" s="55">
        <f t="shared" si="36"/>
        <v>0</v>
      </c>
      <c r="O263" s="22">
        <f t="shared" si="44"/>
        <v>0</v>
      </c>
      <c r="P263" s="22">
        <f t="shared" si="37"/>
        <v>0</v>
      </c>
      <c r="Q263" s="22">
        <f t="shared" si="38"/>
        <v>0</v>
      </c>
      <c r="R263" s="22">
        <f t="shared" si="39"/>
        <v>0</v>
      </c>
      <c r="S263" s="24">
        <f t="shared" si="40"/>
        <v>0</v>
      </c>
      <c r="T263" s="24">
        <f t="shared" si="41"/>
        <v>0</v>
      </c>
      <c r="U263" s="5"/>
      <c r="V263" s="5"/>
      <c r="W263" s="5"/>
      <c r="X263" s="5"/>
      <c r="Y263" s="5"/>
      <c r="Z263" s="5"/>
      <c r="AA263" s="5"/>
    </row>
    <row r="264" spans="1:27" x14ac:dyDescent="0.2">
      <c r="A264" s="17"/>
      <c r="B264" s="15"/>
      <c r="D264" s="15"/>
      <c r="E264" s="51"/>
      <c r="F264" s="51"/>
      <c r="G264" s="63"/>
      <c r="H264" s="7"/>
      <c r="I264" s="61" t="e">
        <f>INDEX('swingweight table'!$B$2:$B$2601,MATCH(MROUND(K264,0.175)+0.0001,'swingweight table'!$A$2:$A$2601,1))</f>
        <v>#N/A</v>
      </c>
      <c r="J264" s="60" t="e">
        <f>INDEX('swingweight table'!$B$2:$B$2601,MATCH(MROUND(O264,0.175)+0.0001,'swingweight table'!$A$2:$A$2601,1))</f>
        <v>#N/A</v>
      </c>
      <c r="K264" s="60">
        <f t="shared" si="42"/>
        <v>0</v>
      </c>
      <c r="L264" s="60">
        <f t="shared" si="43"/>
        <v>0</v>
      </c>
      <c r="M264" s="55" t="e">
        <f>INDEX('swingweight table'!$E$2:$E$2601,MATCH(IF(K264&lt;((MROUND(K264,0.175)+0.1)+(MROUND(K264,0.175)-0.075))/2,MROUND(K264,0.175)-0.0749,MROUND(K264,0.175)+0.1001),'swingweight table'!$D$2:$D$2601,1))</f>
        <v>#N/A</v>
      </c>
      <c r="N264" s="55">
        <f t="shared" si="36"/>
        <v>0</v>
      </c>
      <c r="O264" s="22">
        <f t="shared" si="44"/>
        <v>0</v>
      </c>
      <c r="P264" s="22">
        <f t="shared" si="37"/>
        <v>0</v>
      </c>
      <c r="Q264" s="22">
        <f t="shared" si="38"/>
        <v>0</v>
      </c>
      <c r="R264" s="22">
        <f t="shared" si="39"/>
        <v>0</v>
      </c>
      <c r="S264" s="24">
        <f t="shared" si="40"/>
        <v>0</v>
      </c>
      <c r="T264" s="24">
        <f t="shared" si="41"/>
        <v>0</v>
      </c>
      <c r="U264" s="5"/>
      <c r="V264" s="5"/>
      <c r="W264" s="5"/>
      <c r="X264" s="5"/>
      <c r="Y264" s="5"/>
      <c r="Z264" s="5"/>
      <c r="AA264" s="5"/>
    </row>
    <row r="265" spans="1:27" x14ac:dyDescent="0.2">
      <c r="A265" s="17"/>
      <c r="B265" s="15"/>
      <c r="D265" s="15"/>
      <c r="E265" s="51"/>
      <c r="F265" s="51"/>
      <c r="G265" s="63"/>
      <c r="H265" s="7"/>
      <c r="I265" s="61" t="e">
        <f>INDEX('swingweight table'!$B$2:$B$2601,MATCH(MROUND(K265,0.175)+0.0001,'swingweight table'!$A$2:$A$2601,1))</f>
        <v>#N/A</v>
      </c>
      <c r="J265" s="60" t="e">
        <f>INDEX('swingweight table'!$B$2:$B$2601,MATCH(MROUND(O265,0.175)+0.0001,'swingweight table'!$A$2:$A$2601,1))</f>
        <v>#N/A</v>
      </c>
      <c r="K265" s="60">
        <f t="shared" si="42"/>
        <v>0</v>
      </c>
      <c r="L265" s="60">
        <f t="shared" si="43"/>
        <v>0</v>
      </c>
      <c r="M265" s="55" t="e">
        <f>INDEX('swingweight table'!$E$2:$E$2601,MATCH(IF(K265&lt;((MROUND(K265,0.175)+0.1)+(MROUND(K265,0.175)-0.075))/2,MROUND(K265,0.175)-0.0749,MROUND(K265,0.175)+0.1001),'swingweight table'!$D$2:$D$2601,1))</f>
        <v>#N/A</v>
      </c>
      <c r="N265" s="55">
        <f t="shared" si="36"/>
        <v>0</v>
      </c>
      <c r="O265" s="22">
        <f t="shared" si="44"/>
        <v>0</v>
      </c>
      <c r="P265" s="22">
        <f t="shared" si="37"/>
        <v>0</v>
      </c>
      <c r="Q265" s="22">
        <f t="shared" si="38"/>
        <v>0</v>
      </c>
      <c r="R265" s="22">
        <f t="shared" si="39"/>
        <v>0</v>
      </c>
      <c r="S265" s="24">
        <f t="shared" si="40"/>
        <v>0</v>
      </c>
      <c r="T265" s="24">
        <f t="shared" si="41"/>
        <v>0</v>
      </c>
      <c r="U265" s="5"/>
      <c r="V265" s="5"/>
      <c r="W265" s="5"/>
      <c r="X265" s="5"/>
      <c r="Y265" s="5"/>
      <c r="Z265" s="5"/>
      <c r="AA265" s="5"/>
    </row>
    <row r="266" spans="1:27" x14ac:dyDescent="0.2">
      <c r="A266" s="17"/>
      <c r="B266" s="15"/>
      <c r="D266" s="15"/>
      <c r="E266" s="51"/>
      <c r="F266" s="51"/>
      <c r="G266" s="63"/>
      <c r="H266" s="7"/>
      <c r="I266" s="61" t="e">
        <f>INDEX('swingweight table'!$B$2:$B$2601,MATCH(MROUND(K266,0.175)+0.0001,'swingweight table'!$A$2:$A$2601,1))</f>
        <v>#N/A</v>
      </c>
      <c r="J266" s="60" t="e">
        <f>INDEX('swingweight table'!$B$2:$B$2601,MATCH(MROUND(O266,0.175)+0.0001,'swingweight table'!$A$2:$A$2601,1))</f>
        <v>#N/A</v>
      </c>
      <c r="K266" s="60">
        <f t="shared" si="42"/>
        <v>0</v>
      </c>
      <c r="L266" s="60">
        <f t="shared" si="43"/>
        <v>0</v>
      </c>
      <c r="M266" s="55" t="e">
        <f>INDEX('swingweight table'!$E$2:$E$2601,MATCH(IF(K266&lt;((MROUND(K266,0.175)+0.1)+(MROUND(K266,0.175)-0.075))/2,MROUND(K266,0.175)-0.0749,MROUND(K266,0.175)+0.1001),'swingweight table'!$D$2:$D$2601,1))</f>
        <v>#N/A</v>
      </c>
      <c r="N266" s="55">
        <f t="shared" si="36"/>
        <v>0</v>
      </c>
      <c r="O266" s="22">
        <f t="shared" si="44"/>
        <v>0</v>
      </c>
      <c r="P266" s="22">
        <f t="shared" si="37"/>
        <v>0</v>
      </c>
      <c r="Q266" s="22">
        <f t="shared" si="38"/>
        <v>0</v>
      </c>
      <c r="R266" s="22">
        <f t="shared" si="39"/>
        <v>0</v>
      </c>
      <c r="S266" s="24">
        <f t="shared" si="40"/>
        <v>0</v>
      </c>
      <c r="T266" s="24">
        <f t="shared" si="41"/>
        <v>0</v>
      </c>
      <c r="U266" s="5"/>
      <c r="V266" s="5"/>
      <c r="W266" s="5"/>
      <c r="X266" s="5"/>
      <c r="Y266" s="5"/>
      <c r="Z266" s="5"/>
      <c r="AA266" s="5"/>
    </row>
    <row r="267" spans="1:27" x14ac:dyDescent="0.2">
      <c r="A267" s="17"/>
      <c r="B267" s="15"/>
      <c r="D267" s="15"/>
      <c r="E267" s="51"/>
      <c r="F267" s="51"/>
      <c r="G267" s="63"/>
      <c r="H267" s="7"/>
      <c r="I267" s="61" t="e">
        <f>INDEX('swingweight table'!$B$2:$B$2601,MATCH(MROUND(K267,0.175)+0.0001,'swingweight table'!$A$2:$A$2601,1))</f>
        <v>#N/A</v>
      </c>
      <c r="J267" s="60" t="e">
        <f>INDEX('swingweight table'!$B$2:$B$2601,MATCH(MROUND(O267,0.175)+0.0001,'swingweight table'!$A$2:$A$2601,1))</f>
        <v>#N/A</v>
      </c>
      <c r="K267" s="60">
        <f t="shared" si="42"/>
        <v>0</v>
      </c>
      <c r="L267" s="60">
        <f t="shared" si="43"/>
        <v>0</v>
      </c>
      <c r="M267" s="55" t="e">
        <f>INDEX('swingweight table'!$E$2:$E$2601,MATCH(IF(K267&lt;((MROUND(K267,0.175)+0.1)+(MROUND(K267,0.175)-0.075))/2,MROUND(K267,0.175)-0.0749,MROUND(K267,0.175)+0.1001),'swingweight table'!$D$2:$D$2601,1))</f>
        <v>#N/A</v>
      </c>
      <c r="N267" s="55">
        <f t="shared" si="36"/>
        <v>0</v>
      </c>
      <c r="O267" s="22">
        <f t="shared" si="44"/>
        <v>0</v>
      </c>
      <c r="P267" s="22">
        <f t="shared" si="37"/>
        <v>0</v>
      </c>
      <c r="Q267" s="22">
        <f t="shared" si="38"/>
        <v>0</v>
      </c>
      <c r="R267" s="22">
        <f t="shared" si="39"/>
        <v>0</v>
      </c>
      <c r="S267" s="24">
        <f t="shared" si="40"/>
        <v>0</v>
      </c>
      <c r="T267" s="24">
        <f t="shared" si="41"/>
        <v>0</v>
      </c>
      <c r="U267" s="5"/>
      <c r="V267" s="5"/>
      <c r="W267" s="5"/>
      <c r="X267" s="5"/>
      <c r="Y267" s="5"/>
      <c r="Z267" s="5"/>
      <c r="AA267" s="5"/>
    </row>
    <row r="268" spans="1:27" x14ac:dyDescent="0.2">
      <c r="A268" s="17"/>
      <c r="B268" s="15"/>
      <c r="D268" s="15"/>
      <c r="E268" s="51"/>
      <c r="F268" s="51"/>
      <c r="G268" s="63"/>
      <c r="H268" s="7"/>
      <c r="I268" s="61" t="e">
        <f>INDEX('swingweight table'!$B$2:$B$2601,MATCH(MROUND(K268,0.175)+0.0001,'swingweight table'!$A$2:$A$2601,1))</f>
        <v>#N/A</v>
      </c>
      <c r="J268" s="60" t="e">
        <f>INDEX('swingweight table'!$B$2:$B$2601,MATCH(MROUND(O268,0.175)+0.0001,'swingweight table'!$A$2:$A$2601,1))</f>
        <v>#N/A</v>
      </c>
      <c r="K268" s="60">
        <f t="shared" si="42"/>
        <v>0</v>
      </c>
      <c r="L268" s="60">
        <f t="shared" si="43"/>
        <v>0</v>
      </c>
      <c r="M268" s="55" t="e">
        <f>INDEX('swingweight table'!$E$2:$E$2601,MATCH(IF(K268&lt;((MROUND(K268,0.175)+0.1)+(MROUND(K268,0.175)-0.075))/2,MROUND(K268,0.175)-0.0749,MROUND(K268,0.175)+0.1001),'swingweight table'!$D$2:$D$2601,1))</f>
        <v>#N/A</v>
      </c>
      <c r="N268" s="55">
        <f t="shared" si="36"/>
        <v>0</v>
      </c>
      <c r="O268" s="22">
        <f t="shared" si="44"/>
        <v>0</v>
      </c>
      <c r="P268" s="22">
        <f t="shared" si="37"/>
        <v>0</v>
      </c>
      <c r="Q268" s="22">
        <f t="shared" si="38"/>
        <v>0</v>
      </c>
      <c r="R268" s="22">
        <f t="shared" si="39"/>
        <v>0</v>
      </c>
      <c r="S268" s="24">
        <f t="shared" si="40"/>
        <v>0</v>
      </c>
      <c r="T268" s="24">
        <f t="shared" si="41"/>
        <v>0</v>
      </c>
      <c r="U268" s="5"/>
      <c r="V268" s="5"/>
      <c r="W268" s="5"/>
      <c r="X268" s="5"/>
      <c r="Y268" s="5"/>
      <c r="Z268" s="5"/>
      <c r="AA268" s="5"/>
    </row>
    <row r="269" spans="1:27" x14ac:dyDescent="0.2">
      <c r="A269" s="17"/>
      <c r="B269" s="15"/>
      <c r="D269" s="15"/>
      <c r="E269" s="51"/>
      <c r="F269" s="51"/>
      <c r="G269" s="63"/>
      <c r="H269" s="7"/>
      <c r="I269" s="61" t="e">
        <f>INDEX('swingweight table'!$B$2:$B$2601,MATCH(MROUND(K269,0.175)+0.0001,'swingweight table'!$A$2:$A$2601,1))</f>
        <v>#N/A</v>
      </c>
      <c r="J269" s="60" t="e">
        <f>INDEX('swingweight table'!$B$2:$B$2601,MATCH(MROUND(O269,0.175)+0.0001,'swingweight table'!$A$2:$A$2601,1))</f>
        <v>#N/A</v>
      </c>
      <c r="K269" s="60">
        <f t="shared" si="42"/>
        <v>0</v>
      </c>
      <c r="L269" s="60">
        <f t="shared" si="43"/>
        <v>0</v>
      </c>
      <c r="M269" s="55" t="e">
        <f>INDEX('swingweight table'!$E$2:$E$2601,MATCH(IF(K269&lt;((MROUND(K269,0.175)+0.1)+(MROUND(K269,0.175)-0.075))/2,MROUND(K269,0.175)-0.0749,MROUND(K269,0.175)+0.1001),'swingweight table'!$D$2:$D$2601,1))</f>
        <v>#N/A</v>
      </c>
      <c r="N269" s="55">
        <f t="shared" si="36"/>
        <v>0</v>
      </c>
      <c r="O269" s="22">
        <f t="shared" si="44"/>
        <v>0</v>
      </c>
      <c r="P269" s="22">
        <f t="shared" si="37"/>
        <v>0</v>
      </c>
      <c r="Q269" s="22">
        <f t="shared" si="38"/>
        <v>0</v>
      </c>
      <c r="R269" s="22">
        <f t="shared" si="39"/>
        <v>0</v>
      </c>
      <c r="S269" s="24">
        <f t="shared" si="40"/>
        <v>0</v>
      </c>
      <c r="T269" s="24">
        <f t="shared" si="41"/>
        <v>0</v>
      </c>
      <c r="U269" s="5"/>
      <c r="V269" s="5"/>
      <c r="W269" s="5"/>
      <c r="X269" s="5"/>
      <c r="Y269" s="5"/>
      <c r="Z269" s="5"/>
      <c r="AA269" s="5"/>
    </row>
    <row r="270" spans="1:27" x14ac:dyDescent="0.2">
      <c r="A270" s="17"/>
      <c r="B270" s="15"/>
      <c r="D270" s="15"/>
      <c r="E270" s="51"/>
      <c r="F270" s="51"/>
      <c r="G270" s="63"/>
      <c r="H270" s="7"/>
      <c r="I270" s="61" t="e">
        <f>INDEX('swingweight table'!$B$2:$B$2601,MATCH(MROUND(K270,0.175)+0.0001,'swingweight table'!$A$2:$A$2601,1))</f>
        <v>#N/A</v>
      </c>
      <c r="J270" s="60" t="e">
        <f>INDEX('swingweight table'!$B$2:$B$2601,MATCH(MROUND(O270,0.175)+0.0001,'swingweight table'!$A$2:$A$2601,1))</f>
        <v>#N/A</v>
      </c>
      <c r="K270" s="60">
        <f t="shared" si="42"/>
        <v>0</v>
      </c>
      <c r="L270" s="60">
        <f t="shared" si="43"/>
        <v>0</v>
      </c>
      <c r="M270" s="55" t="e">
        <f>INDEX('swingweight table'!$E$2:$E$2601,MATCH(IF(K270&lt;((MROUND(K270,0.175)+0.1)+(MROUND(K270,0.175)-0.075))/2,MROUND(K270,0.175)-0.0749,MROUND(K270,0.175)+0.1001),'swingweight table'!$D$2:$D$2601,1))</f>
        <v>#N/A</v>
      </c>
      <c r="N270" s="55">
        <f t="shared" si="36"/>
        <v>0</v>
      </c>
      <c r="O270" s="22">
        <f t="shared" si="44"/>
        <v>0</v>
      </c>
      <c r="P270" s="22">
        <f t="shared" si="37"/>
        <v>0</v>
      </c>
      <c r="Q270" s="22">
        <f t="shared" si="38"/>
        <v>0</v>
      </c>
      <c r="R270" s="22">
        <f t="shared" si="39"/>
        <v>0</v>
      </c>
      <c r="S270" s="24">
        <f t="shared" si="40"/>
        <v>0</v>
      </c>
      <c r="T270" s="24">
        <f t="shared" si="41"/>
        <v>0</v>
      </c>
      <c r="U270" s="5"/>
      <c r="V270" s="5"/>
      <c r="W270" s="5"/>
      <c r="X270" s="5"/>
      <c r="Y270" s="5"/>
      <c r="Z270" s="5"/>
      <c r="AA270" s="5"/>
    </row>
    <row r="271" spans="1:27" x14ac:dyDescent="0.2">
      <c r="A271" s="17"/>
      <c r="B271" s="15"/>
      <c r="D271" s="15"/>
      <c r="E271" s="51"/>
      <c r="F271" s="51"/>
      <c r="G271" s="63"/>
      <c r="H271" s="7"/>
      <c r="I271" s="61" t="e">
        <f>INDEX('swingweight table'!$B$2:$B$2601,MATCH(MROUND(K271,0.175)+0.0001,'swingweight table'!$A$2:$A$2601,1))</f>
        <v>#N/A</v>
      </c>
      <c r="J271" s="60" t="e">
        <f>INDEX('swingweight table'!$B$2:$B$2601,MATCH(MROUND(O271,0.175)+0.0001,'swingweight table'!$A$2:$A$2601,1))</f>
        <v>#N/A</v>
      </c>
      <c r="K271" s="60">
        <f t="shared" si="42"/>
        <v>0</v>
      </c>
      <c r="L271" s="60">
        <f t="shared" si="43"/>
        <v>0</v>
      </c>
      <c r="M271" s="55" t="e">
        <f>INDEX('swingweight table'!$E$2:$E$2601,MATCH(IF(K271&lt;((MROUND(K271,0.175)+0.1)+(MROUND(K271,0.175)-0.075))/2,MROUND(K271,0.175)-0.0749,MROUND(K271,0.175)+0.1001),'swingweight table'!$D$2:$D$2601,1))</f>
        <v>#N/A</v>
      </c>
      <c r="N271" s="55">
        <f t="shared" si="36"/>
        <v>0</v>
      </c>
      <c r="O271" s="22">
        <f t="shared" si="44"/>
        <v>0</v>
      </c>
      <c r="P271" s="22">
        <f t="shared" si="37"/>
        <v>0</v>
      </c>
      <c r="Q271" s="22">
        <f t="shared" si="38"/>
        <v>0</v>
      </c>
      <c r="R271" s="22">
        <f t="shared" si="39"/>
        <v>0</v>
      </c>
      <c r="S271" s="24">
        <f t="shared" si="40"/>
        <v>0</v>
      </c>
      <c r="T271" s="24">
        <f t="shared" si="41"/>
        <v>0</v>
      </c>
      <c r="U271" s="5"/>
      <c r="V271" s="5"/>
      <c r="W271" s="5"/>
      <c r="X271" s="5"/>
      <c r="Y271" s="5"/>
      <c r="Z271" s="5"/>
      <c r="AA271" s="5"/>
    </row>
    <row r="272" spans="1:27" x14ac:dyDescent="0.2">
      <c r="A272" s="17"/>
      <c r="B272" s="15"/>
      <c r="D272" s="15"/>
      <c r="E272" s="51"/>
      <c r="F272" s="51"/>
      <c r="G272" s="63"/>
      <c r="H272" s="7"/>
      <c r="I272" s="61" t="e">
        <f>INDEX('swingweight table'!$B$2:$B$2601,MATCH(MROUND(K272,0.175)+0.0001,'swingweight table'!$A$2:$A$2601,1))</f>
        <v>#N/A</v>
      </c>
      <c r="J272" s="60" t="e">
        <f>INDEX('swingweight table'!$B$2:$B$2601,MATCH(MROUND(O272,0.175)+0.0001,'swingweight table'!$A$2:$A$2601,1))</f>
        <v>#N/A</v>
      </c>
      <c r="K272" s="60">
        <f t="shared" si="42"/>
        <v>0</v>
      </c>
      <c r="L272" s="60">
        <f t="shared" si="43"/>
        <v>0</v>
      </c>
      <c r="M272" s="55" t="e">
        <f>INDEX('swingweight table'!$E$2:$E$2601,MATCH(IF(K272&lt;((MROUND(K272,0.175)+0.1)+(MROUND(K272,0.175)-0.075))/2,MROUND(K272,0.175)-0.0749,MROUND(K272,0.175)+0.1001),'swingweight table'!$D$2:$D$2601,1))</f>
        <v>#N/A</v>
      </c>
      <c r="N272" s="55">
        <f t="shared" si="36"/>
        <v>0</v>
      </c>
      <c r="O272" s="22">
        <f t="shared" si="44"/>
        <v>0</v>
      </c>
      <c r="P272" s="22">
        <f t="shared" si="37"/>
        <v>0</v>
      </c>
      <c r="Q272" s="22">
        <f t="shared" si="38"/>
        <v>0</v>
      </c>
      <c r="R272" s="22">
        <f t="shared" si="39"/>
        <v>0</v>
      </c>
      <c r="S272" s="24">
        <f t="shared" si="40"/>
        <v>0</v>
      </c>
      <c r="T272" s="24">
        <f t="shared" si="41"/>
        <v>0</v>
      </c>
      <c r="U272" s="5"/>
      <c r="V272" s="5"/>
      <c r="W272" s="5"/>
      <c r="X272" s="5"/>
      <c r="Y272" s="5"/>
      <c r="Z272" s="5"/>
      <c r="AA272" s="5"/>
    </row>
    <row r="273" spans="1:27" x14ac:dyDescent="0.2">
      <c r="A273" s="17"/>
      <c r="B273" s="15"/>
      <c r="D273" s="15"/>
      <c r="E273" s="51"/>
      <c r="F273" s="51"/>
      <c r="G273" s="63"/>
      <c r="H273" s="7"/>
      <c r="I273" s="61" t="e">
        <f>INDEX('swingweight table'!$B$2:$B$2601,MATCH(MROUND(K273,0.175)+0.0001,'swingweight table'!$A$2:$A$2601,1))</f>
        <v>#N/A</v>
      </c>
      <c r="J273" s="60" t="e">
        <f>INDEX('swingweight table'!$B$2:$B$2601,MATCH(MROUND(O273,0.175)+0.0001,'swingweight table'!$A$2:$A$2601,1))</f>
        <v>#N/A</v>
      </c>
      <c r="K273" s="60">
        <f t="shared" si="42"/>
        <v>0</v>
      </c>
      <c r="L273" s="60">
        <f t="shared" si="43"/>
        <v>0</v>
      </c>
      <c r="M273" s="55" t="e">
        <f>INDEX('swingweight table'!$E$2:$E$2601,MATCH(IF(K273&lt;((MROUND(K273,0.175)+0.1)+(MROUND(K273,0.175)-0.075))/2,MROUND(K273,0.175)-0.0749,MROUND(K273,0.175)+0.1001),'swingweight table'!$D$2:$D$2601,1))</f>
        <v>#N/A</v>
      </c>
      <c r="N273" s="55">
        <f t="shared" si="36"/>
        <v>0</v>
      </c>
      <c r="O273" s="22">
        <f t="shared" si="44"/>
        <v>0</v>
      </c>
      <c r="P273" s="22">
        <f t="shared" si="37"/>
        <v>0</v>
      </c>
      <c r="Q273" s="22">
        <f t="shared" si="38"/>
        <v>0</v>
      </c>
      <c r="R273" s="22">
        <f t="shared" si="39"/>
        <v>0</v>
      </c>
      <c r="S273" s="24">
        <f t="shared" si="40"/>
        <v>0</v>
      </c>
      <c r="T273" s="24">
        <f t="shared" si="41"/>
        <v>0</v>
      </c>
      <c r="U273" s="5"/>
      <c r="V273" s="5"/>
      <c r="W273" s="5"/>
      <c r="X273" s="5"/>
      <c r="Y273" s="5"/>
      <c r="Z273" s="5"/>
      <c r="AA273" s="5"/>
    </row>
    <row r="274" spans="1:27" x14ac:dyDescent="0.2">
      <c r="A274" s="17"/>
      <c r="B274" s="15"/>
      <c r="D274" s="15"/>
      <c r="E274" s="51"/>
      <c r="F274" s="51"/>
      <c r="G274" s="63"/>
      <c r="H274" s="7"/>
      <c r="I274" s="61" t="e">
        <f>INDEX('swingweight table'!$B$2:$B$2601,MATCH(MROUND(K274,0.175)+0.0001,'swingweight table'!$A$2:$A$2601,1))</f>
        <v>#N/A</v>
      </c>
      <c r="J274" s="60" t="e">
        <f>INDEX('swingweight table'!$B$2:$B$2601,MATCH(MROUND(O274,0.175)+0.0001,'swingweight table'!$A$2:$A$2601,1))</f>
        <v>#N/A</v>
      </c>
      <c r="K274" s="60">
        <f t="shared" si="42"/>
        <v>0</v>
      </c>
      <c r="L274" s="60">
        <f t="shared" si="43"/>
        <v>0</v>
      </c>
      <c r="M274" s="55" t="e">
        <f>INDEX('swingweight table'!$E$2:$E$2601,MATCH(IF(K274&lt;((MROUND(K274,0.175)+0.1)+(MROUND(K274,0.175)-0.075))/2,MROUND(K274,0.175)-0.0749,MROUND(K274,0.175)+0.1001),'swingweight table'!$D$2:$D$2601,1))</f>
        <v>#N/A</v>
      </c>
      <c r="N274" s="55">
        <f t="shared" si="36"/>
        <v>0</v>
      </c>
      <c r="O274" s="22">
        <f t="shared" si="44"/>
        <v>0</v>
      </c>
      <c r="P274" s="22">
        <f t="shared" si="37"/>
        <v>0</v>
      </c>
      <c r="Q274" s="22">
        <f t="shared" si="38"/>
        <v>0</v>
      </c>
      <c r="R274" s="22">
        <f t="shared" si="39"/>
        <v>0</v>
      </c>
      <c r="S274" s="24">
        <f t="shared" si="40"/>
        <v>0</v>
      </c>
      <c r="T274" s="24">
        <f t="shared" si="41"/>
        <v>0</v>
      </c>
      <c r="U274" s="5"/>
      <c r="V274" s="5"/>
      <c r="W274" s="5"/>
      <c r="X274" s="5"/>
      <c r="Y274" s="5"/>
      <c r="Z274" s="5"/>
      <c r="AA274" s="5"/>
    </row>
    <row r="275" spans="1:27" x14ac:dyDescent="0.2">
      <c r="A275" s="17"/>
      <c r="B275" s="15"/>
      <c r="D275" s="15"/>
      <c r="E275" s="51"/>
      <c r="F275" s="51"/>
      <c r="G275" s="63"/>
      <c r="H275" s="7"/>
      <c r="I275" s="61" t="e">
        <f>INDEX('swingweight table'!$B$2:$B$2601,MATCH(MROUND(K275,0.175)+0.0001,'swingweight table'!$A$2:$A$2601,1))</f>
        <v>#N/A</v>
      </c>
      <c r="J275" s="60" t="e">
        <f>INDEX('swingweight table'!$B$2:$B$2601,MATCH(MROUND(O275,0.175)+0.0001,'swingweight table'!$A$2:$A$2601,1))</f>
        <v>#N/A</v>
      </c>
      <c r="K275" s="60">
        <f t="shared" si="42"/>
        <v>0</v>
      </c>
      <c r="L275" s="60">
        <f t="shared" si="43"/>
        <v>0</v>
      </c>
      <c r="M275" s="55" t="e">
        <f>INDEX('swingweight table'!$E$2:$E$2601,MATCH(IF(K275&lt;((MROUND(K275,0.175)+0.1)+(MROUND(K275,0.175)-0.075))/2,MROUND(K275,0.175)-0.0749,MROUND(K275,0.175)+0.1001),'swingweight table'!$D$2:$D$2601,1))</f>
        <v>#N/A</v>
      </c>
      <c r="N275" s="55">
        <f t="shared" si="36"/>
        <v>0</v>
      </c>
      <c r="O275" s="22">
        <f t="shared" si="44"/>
        <v>0</v>
      </c>
      <c r="P275" s="22">
        <f t="shared" si="37"/>
        <v>0</v>
      </c>
      <c r="Q275" s="22">
        <f t="shared" si="38"/>
        <v>0</v>
      </c>
      <c r="R275" s="22">
        <f t="shared" si="39"/>
        <v>0</v>
      </c>
      <c r="S275" s="24">
        <f t="shared" si="40"/>
        <v>0</v>
      </c>
      <c r="T275" s="24">
        <f t="shared" si="41"/>
        <v>0</v>
      </c>
      <c r="U275" s="5"/>
      <c r="V275" s="5"/>
      <c r="W275" s="5"/>
      <c r="X275" s="5"/>
      <c r="Y275" s="5"/>
      <c r="Z275" s="5"/>
      <c r="AA275" s="5"/>
    </row>
    <row r="276" spans="1:27" x14ac:dyDescent="0.2">
      <c r="A276" s="17"/>
      <c r="B276" s="15"/>
      <c r="D276" s="15"/>
      <c r="E276" s="51"/>
      <c r="F276" s="51"/>
      <c r="G276" s="63"/>
      <c r="H276" s="7"/>
      <c r="I276" s="61" t="e">
        <f>INDEX('swingweight table'!$B$2:$B$2601,MATCH(MROUND(K276,0.175)+0.0001,'swingweight table'!$A$2:$A$2601,1))</f>
        <v>#N/A</v>
      </c>
      <c r="J276" s="60" t="e">
        <f>INDEX('swingweight table'!$B$2:$B$2601,MATCH(MROUND(O276,0.175)+0.0001,'swingweight table'!$A$2:$A$2601,1))</f>
        <v>#N/A</v>
      </c>
      <c r="K276" s="60">
        <f t="shared" si="42"/>
        <v>0</v>
      </c>
      <c r="L276" s="60">
        <f t="shared" si="43"/>
        <v>0</v>
      </c>
      <c r="M276" s="55" t="e">
        <f>INDEX('swingweight table'!$E$2:$E$2601,MATCH(IF(K276&lt;((MROUND(K276,0.175)+0.1)+(MROUND(K276,0.175)-0.075))/2,MROUND(K276,0.175)-0.0749,MROUND(K276,0.175)+0.1001),'swingweight table'!$D$2:$D$2601,1))</f>
        <v>#N/A</v>
      </c>
      <c r="N276" s="55">
        <f t="shared" si="36"/>
        <v>0</v>
      </c>
      <c r="O276" s="22">
        <f t="shared" si="44"/>
        <v>0</v>
      </c>
      <c r="P276" s="22">
        <f t="shared" si="37"/>
        <v>0</v>
      </c>
      <c r="Q276" s="22">
        <f t="shared" si="38"/>
        <v>0</v>
      </c>
      <c r="R276" s="22">
        <f t="shared" si="39"/>
        <v>0</v>
      </c>
      <c r="S276" s="24">
        <f t="shared" si="40"/>
        <v>0</v>
      </c>
      <c r="T276" s="24">
        <f t="shared" si="41"/>
        <v>0</v>
      </c>
      <c r="U276" s="5"/>
      <c r="V276" s="5"/>
      <c r="W276" s="5"/>
      <c r="X276" s="5"/>
      <c r="Y276" s="5"/>
      <c r="Z276" s="5"/>
      <c r="AA276" s="5"/>
    </row>
    <row r="277" spans="1:27" x14ac:dyDescent="0.2">
      <c r="A277" s="17"/>
      <c r="B277" s="15"/>
      <c r="D277" s="15"/>
      <c r="E277" s="51"/>
      <c r="F277" s="51"/>
      <c r="G277" s="63"/>
      <c r="H277" s="7"/>
      <c r="I277" s="61" t="e">
        <f>INDEX('swingweight table'!$B$2:$B$2601,MATCH(MROUND(K277,0.175)+0.0001,'swingweight table'!$A$2:$A$2601,1))</f>
        <v>#N/A</v>
      </c>
      <c r="J277" s="60" t="e">
        <f>INDEX('swingweight table'!$B$2:$B$2601,MATCH(MROUND(O277,0.175)+0.0001,'swingweight table'!$A$2:$A$2601,1))</f>
        <v>#N/A</v>
      </c>
      <c r="K277" s="60">
        <f t="shared" si="42"/>
        <v>0</v>
      </c>
      <c r="L277" s="60">
        <f t="shared" si="43"/>
        <v>0</v>
      </c>
      <c r="M277" s="55" t="e">
        <f>INDEX('swingweight table'!$E$2:$E$2601,MATCH(IF(K277&lt;((MROUND(K277,0.175)+0.1)+(MROUND(K277,0.175)-0.075))/2,MROUND(K277,0.175)-0.0749,MROUND(K277,0.175)+0.1001),'swingweight table'!$D$2:$D$2601,1))</f>
        <v>#N/A</v>
      </c>
      <c r="N277" s="55">
        <f t="shared" si="36"/>
        <v>0</v>
      </c>
      <c r="O277" s="22">
        <f t="shared" si="44"/>
        <v>0</v>
      </c>
      <c r="P277" s="22">
        <f t="shared" si="37"/>
        <v>0</v>
      </c>
      <c r="Q277" s="22">
        <f t="shared" si="38"/>
        <v>0</v>
      </c>
      <c r="R277" s="22">
        <f t="shared" si="39"/>
        <v>0</v>
      </c>
      <c r="S277" s="24">
        <f t="shared" si="40"/>
        <v>0</v>
      </c>
      <c r="T277" s="24">
        <f t="shared" si="41"/>
        <v>0</v>
      </c>
      <c r="U277" s="5"/>
      <c r="V277" s="5"/>
      <c r="W277" s="5"/>
      <c r="X277" s="5"/>
      <c r="Y277" s="5"/>
      <c r="Z277" s="5"/>
      <c r="AA277" s="5"/>
    </row>
    <row r="278" spans="1:27" x14ac:dyDescent="0.2">
      <c r="A278" s="17"/>
      <c r="B278" s="15"/>
      <c r="D278" s="15"/>
      <c r="E278" s="51"/>
      <c r="F278" s="51"/>
      <c r="G278" s="63"/>
      <c r="H278" s="7"/>
      <c r="I278" s="61" t="e">
        <f>INDEX('swingweight table'!$B$2:$B$2601,MATCH(MROUND(K278,0.175)+0.0001,'swingweight table'!$A$2:$A$2601,1))</f>
        <v>#N/A</v>
      </c>
      <c r="J278" s="60" t="e">
        <f>INDEX('swingweight table'!$B$2:$B$2601,MATCH(MROUND(O278,0.175)+0.0001,'swingweight table'!$A$2:$A$2601,1))</f>
        <v>#N/A</v>
      </c>
      <c r="K278" s="60">
        <f t="shared" si="42"/>
        <v>0</v>
      </c>
      <c r="L278" s="60">
        <f t="shared" si="43"/>
        <v>0</v>
      </c>
      <c r="M278" s="55" t="e">
        <f>INDEX('swingweight table'!$E$2:$E$2601,MATCH(IF(K278&lt;((MROUND(K278,0.175)+0.1)+(MROUND(K278,0.175)-0.075))/2,MROUND(K278,0.175)-0.0749,MROUND(K278,0.175)+0.1001),'swingweight table'!$D$2:$D$2601,1))</f>
        <v>#N/A</v>
      </c>
      <c r="N278" s="55">
        <f t="shared" si="36"/>
        <v>0</v>
      </c>
      <c r="O278" s="22">
        <f t="shared" si="44"/>
        <v>0</v>
      </c>
      <c r="P278" s="22">
        <f t="shared" si="37"/>
        <v>0</v>
      </c>
      <c r="Q278" s="22">
        <f t="shared" si="38"/>
        <v>0</v>
      </c>
      <c r="R278" s="22">
        <f t="shared" si="39"/>
        <v>0</v>
      </c>
      <c r="S278" s="24">
        <f t="shared" si="40"/>
        <v>0</v>
      </c>
      <c r="T278" s="24">
        <f t="shared" si="41"/>
        <v>0</v>
      </c>
      <c r="U278" s="5"/>
      <c r="V278" s="5"/>
      <c r="W278" s="5"/>
      <c r="X278" s="5"/>
      <c r="Y278" s="5"/>
      <c r="Z278" s="5"/>
      <c r="AA278" s="5"/>
    </row>
    <row r="279" spans="1:27" x14ac:dyDescent="0.2">
      <c r="A279" s="17"/>
      <c r="B279" s="15"/>
      <c r="D279" s="15"/>
      <c r="E279" s="51"/>
      <c r="F279" s="51"/>
      <c r="G279" s="63"/>
      <c r="H279" s="7"/>
      <c r="I279" s="61" t="e">
        <f>INDEX('swingweight table'!$B$2:$B$2601,MATCH(MROUND(K279,0.175)+0.0001,'swingweight table'!$A$2:$A$2601,1))</f>
        <v>#N/A</v>
      </c>
      <c r="J279" s="60" t="e">
        <f>INDEX('swingweight table'!$B$2:$B$2601,MATCH(MROUND(O279,0.175)+0.0001,'swingweight table'!$A$2:$A$2601,1))</f>
        <v>#N/A</v>
      </c>
      <c r="K279" s="60">
        <f t="shared" si="42"/>
        <v>0</v>
      </c>
      <c r="L279" s="60">
        <f t="shared" si="43"/>
        <v>0</v>
      </c>
      <c r="M279" s="55" t="e">
        <f>INDEX('swingweight table'!$E$2:$E$2601,MATCH(IF(K279&lt;((MROUND(K279,0.175)+0.1)+(MROUND(K279,0.175)-0.075))/2,MROUND(K279,0.175)-0.0749,MROUND(K279,0.175)+0.1001),'swingweight table'!$D$2:$D$2601,1))</f>
        <v>#N/A</v>
      </c>
      <c r="N279" s="55">
        <f t="shared" si="36"/>
        <v>0</v>
      </c>
      <c r="O279" s="22">
        <f t="shared" si="44"/>
        <v>0</v>
      </c>
      <c r="P279" s="22">
        <f t="shared" si="37"/>
        <v>0</v>
      </c>
      <c r="Q279" s="22">
        <f t="shared" si="38"/>
        <v>0</v>
      </c>
      <c r="R279" s="22">
        <f t="shared" si="39"/>
        <v>0</v>
      </c>
      <c r="S279" s="24">
        <f t="shared" si="40"/>
        <v>0</v>
      </c>
      <c r="T279" s="24">
        <f t="shared" si="41"/>
        <v>0</v>
      </c>
      <c r="U279" s="5"/>
      <c r="V279" s="5"/>
      <c r="W279" s="5"/>
      <c r="X279" s="5"/>
      <c r="Y279" s="5"/>
      <c r="Z279" s="5"/>
      <c r="AA279" s="5"/>
    </row>
    <row r="280" spans="1:27" x14ac:dyDescent="0.2">
      <c r="A280" s="17"/>
      <c r="B280" s="15"/>
      <c r="D280" s="15"/>
      <c r="E280" s="51"/>
      <c r="F280" s="51"/>
      <c r="G280" s="63"/>
      <c r="H280" s="7"/>
      <c r="I280" s="61" t="e">
        <f>INDEX('swingweight table'!$B$2:$B$2601,MATCH(MROUND(K280,0.175)+0.0001,'swingweight table'!$A$2:$A$2601,1))</f>
        <v>#N/A</v>
      </c>
      <c r="J280" s="60" t="e">
        <f>INDEX('swingweight table'!$B$2:$B$2601,MATCH(MROUND(O280,0.175)+0.0001,'swingweight table'!$A$2:$A$2601,1))</f>
        <v>#N/A</v>
      </c>
      <c r="K280" s="60">
        <f t="shared" si="42"/>
        <v>0</v>
      </c>
      <c r="L280" s="60">
        <f t="shared" si="43"/>
        <v>0</v>
      </c>
      <c r="M280" s="55" t="e">
        <f>INDEX('swingweight table'!$E$2:$E$2601,MATCH(IF(K280&lt;((MROUND(K280,0.175)+0.1)+(MROUND(K280,0.175)-0.075))/2,MROUND(K280,0.175)-0.0749,MROUND(K280,0.175)+0.1001),'swingweight table'!$D$2:$D$2601,1))</f>
        <v>#N/A</v>
      </c>
      <c r="N280" s="55">
        <f t="shared" si="36"/>
        <v>0</v>
      </c>
      <c r="O280" s="22">
        <f t="shared" si="44"/>
        <v>0</v>
      </c>
      <c r="P280" s="22">
        <f t="shared" si="37"/>
        <v>0</v>
      </c>
      <c r="Q280" s="22">
        <f t="shared" si="38"/>
        <v>0</v>
      </c>
      <c r="R280" s="22">
        <f t="shared" si="39"/>
        <v>0</v>
      </c>
      <c r="S280" s="24">
        <f t="shared" si="40"/>
        <v>0</v>
      </c>
      <c r="T280" s="24">
        <f t="shared" si="41"/>
        <v>0</v>
      </c>
      <c r="U280" s="5"/>
      <c r="V280" s="5"/>
      <c r="W280" s="5"/>
      <c r="X280" s="5"/>
      <c r="Y280" s="5"/>
      <c r="Z280" s="5"/>
      <c r="AA280" s="5"/>
    </row>
    <row r="281" spans="1:27" x14ac:dyDescent="0.2">
      <c r="A281" s="17"/>
      <c r="B281" s="15"/>
      <c r="D281" s="15"/>
      <c r="E281" s="51"/>
      <c r="F281" s="51"/>
      <c r="G281" s="63"/>
      <c r="H281" s="7"/>
      <c r="I281" s="61" t="e">
        <f>INDEX('swingweight table'!$B$2:$B$2601,MATCH(MROUND(K281,0.175)+0.0001,'swingweight table'!$A$2:$A$2601,1))</f>
        <v>#N/A</v>
      </c>
      <c r="J281" s="60" t="e">
        <f>INDEX('swingweight table'!$B$2:$B$2601,MATCH(MROUND(O281,0.175)+0.0001,'swingweight table'!$A$2:$A$2601,1))</f>
        <v>#N/A</v>
      </c>
      <c r="K281" s="60">
        <f t="shared" si="42"/>
        <v>0</v>
      </c>
      <c r="L281" s="60">
        <f t="shared" si="43"/>
        <v>0</v>
      </c>
      <c r="M281" s="55" t="e">
        <f>INDEX('swingweight table'!$E$2:$E$2601,MATCH(IF(K281&lt;((MROUND(K281,0.175)+0.1)+(MROUND(K281,0.175)-0.075))/2,MROUND(K281,0.175)-0.0749,MROUND(K281,0.175)+0.1001),'swingweight table'!$D$2:$D$2601,1))</f>
        <v>#N/A</v>
      </c>
      <c r="N281" s="55">
        <f t="shared" si="36"/>
        <v>0</v>
      </c>
      <c r="O281" s="22">
        <f t="shared" si="44"/>
        <v>0</v>
      </c>
      <c r="P281" s="22">
        <f t="shared" si="37"/>
        <v>0</v>
      </c>
      <c r="Q281" s="22">
        <f t="shared" si="38"/>
        <v>0</v>
      </c>
      <c r="R281" s="22">
        <f t="shared" si="39"/>
        <v>0</v>
      </c>
      <c r="S281" s="24">
        <f t="shared" si="40"/>
        <v>0</v>
      </c>
      <c r="T281" s="24">
        <f t="shared" si="41"/>
        <v>0</v>
      </c>
      <c r="U281" s="5"/>
      <c r="V281" s="5"/>
      <c r="W281" s="5"/>
      <c r="X281" s="5"/>
      <c r="Y281" s="5"/>
      <c r="Z281" s="5"/>
      <c r="AA281" s="5"/>
    </row>
    <row r="282" spans="1:27" x14ac:dyDescent="0.2">
      <c r="A282" s="17"/>
      <c r="B282" s="15"/>
      <c r="D282" s="15"/>
      <c r="E282" s="51"/>
      <c r="F282" s="51"/>
      <c r="G282" s="63"/>
      <c r="H282" s="7"/>
      <c r="I282" s="61" t="e">
        <f>INDEX('swingweight table'!$B$2:$B$2601,MATCH(MROUND(K282,0.175)+0.0001,'swingweight table'!$A$2:$A$2601,1))</f>
        <v>#N/A</v>
      </c>
      <c r="J282" s="60" t="e">
        <f>INDEX('swingweight table'!$B$2:$B$2601,MATCH(MROUND(O282,0.175)+0.0001,'swingweight table'!$A$2:$A$2601,1))</f>
        <v>#N/A</v>
      </c>
      <c r="K282" s="60">
        <f t="shared" si="42"/>
        <v>0</v>
      </c>
      <c r="L282" s="60">
        <f t="shared" si="43"/>
        <v>0</v>
      </c>
      <c r="M282" s="55" t="e">
        <f>INDEX('swingweight table'!$E$2:$E$2601,MATCH(IF(K282&lt;((MROUND(K282,0.175)+0.1)+(MROUND(K282,0.175)-0.075))/2,MROUND(K282,0.175)-0.0749,MROUND(K282,0.175)+0.1001),'swingweight table'!$D$2:$D$2601,1))</f>
        <v>#N/A</v>
      </c>
      <c r="N282" s="55">
        <f t="shared" si="36"/>
        <v>0</v>
      </c>
      <c r="O282" s="22">
        <f t="shared" si="44"/>
        <v>0</v>
      </c>
      <c r="P282" s="22">
        <f t="shared" si="37"/>
        <v>0</v>
      </c>
      <c r="Q282" s="22">
        <f t="shared" si="38"/>
        <v>0</v>
      </c>
      <c r="R282" s="22">
        <f t="shared" si="39"/>
        <v>0</v>
      </c>
      <c r="S282" s="24">
        <f t="shared" si="40"/>
        <v>0</v>
      </c>
      <c r="T282" s="24">
        <f t="shared" si="41"/>
        <v>0</v>
      </c>
      <c r="U282" s="5"/>
      <c r="V282" s="5"/>
      <c r="W282" s="5"/>
      <c r="X282" s="5"/>
      <c r="Y282" s="5"/>
      <c r="Z282" s="5"/>
      <c r="AA282" s="5"/>
    </row>
    <row r="283" spans="1:27" x14ac:dyDescent="0.2">
      <c r="A283" s="17"/>
      <c r="B283" s="15"/>
      <c r="D283" s="15"/>
      <c r="E283" s="51"/>
      <c r="F283" s="51"/>
      <c r="G283" s="63"/>
      <c r="H283" s="7"/>
      <c r="I283" s="61" t="e">
        <f>INDEX('swingweight table'!$B$2:$B$2601,MATCH(MROUND(K283,0.175)+0.0001,'swingweight table'!$A$2:$A$2601,1))</f>
        <v>#N/A</v>
      </c>
      <c r="J283" s="60" t="e">
        <f>INDEX('swingweight table'!$B$2:$B$2601,MATCH(MROUND(O283,0.175)+0.0001,'swingweight table'!$A$2:$A$2601,1))</f>
        <v>#N/A</v>
      </c>
      <c r="K283" s="60">
        <f t="shared" si="42"/>
        <v>0</v>
      </c>
      <c r="L283" s="60">
        <f t="shared" si="43"/>
        <v>0</v>
      </c>
      <c r="M283" s="55" t="e">
        <f>INDEX('swingweight table'!$E$2:$E$2601,MATCH(IF(K283&lt;((MROUND(K283,0.175)+0.1)+(MROUND(K283,0.175)-0.075))/2,MROUND(K283,0.175)-0.0749,MROUND(K283,0.175)+0.1001),'swingweight table'!$D$2:$D$2601,1))</f>
        <v>#N/A</v>
      </c>
      <c r="N283" s="55">
        <f t="shared" si="36"/>
        <v>0</v>
      </c>
      <c r="O283" s="22">
        <f t="shared" si="44"/>
        <v>0</v>
      </c>
      <c r="P283" s="22">
        <f t="shared" si="37"/>
        <v>0</v>
      </c>
      <c r="Q283" s="22">
        <f t="shared" si="38"/>
        <v>0</v>
      </c>
      <c r="R283" s="22">
        <f t="shared" si="39"/>
        <v>0</v>
      </c>
      <c r="S283" s="24">
        <f t="shared" si="40"/>
        <v>0</v>
      </c>
      <c r="T283" s="24">
        <f t="shared" si="41"/>
        <v>0</v>
      </c>
      <c r="U283" s="5"/>
      <c r="V283" s="5"/>
      <c r="W283" s="5"/>
      <c r="X283" s="5"/>
      <c r="Y283" s="5"/>
      <c r="Z283" s="5"/>
      <c r="AA283" s="5"/>
    </row>
    <row r="284" spans="1:27" x14ac:dyDescent="0.2">
      <c r="A284" s="17"/>
      <c r="B284" s="15"/>
      <c r="D284" s="15"/>
      <c r="E284" s="51"/>
      <c r="F284" s="51"/>
      <c r="G284" s="63"/>
      <c r="H284" s="7"/>
      <c r="I284" s="61" t="e">
        <f>INDEX('swingweight table'!$B$2:$B$2601,MATCH(MROUND(K284,0.175)+0.0001,'swingweight table'!$A$2:$A$2601,1))</f>
        <v>#N/A</v>
      </c>
      <c r="J284" s="60" t="e">
        <f>INDEX('swingweight table'!$B$2:$B$2601,MATCH(MROUND(O284,0.175)+0.0001,'swingweight table'!$A$2:$A$2601,1))</f>
        <v>#N/A</v>
      </c>
      <c r="K284" s="60">
        <f t="shared" si="42"/>
        <v>0</v>
      </c>
      <c r="L284" s="60">
        <f t="shared" si="43"/>
        <v>0</v>
      </c>
      <c r="M284" s="55" t="e">
        <f>INDEX('swingweight table'!$E$2:$E$2601,MATCH(IF(K284&lt;((MROUND(K284,0.175)+0.1)+(MROUND(K284,0.175)-0.075))/2,MROUND(K284,0.175)-0.0749,MROUND(K284,0.175)+0.1001),'swingweight table'!$D$2:$D$2601,1))</f>
        <v>#N/A</v>
      </c>
      <c r="N284" s="55">
        <f t="shared" si="36"/>
        <v>0</v>
      </c>
      <c r="O284" s="22">
        <f t="shared" si="44"/>
        <v>0</v>
      </c>
      <c r="P284" s="22">
        <f t="shared" si="37"/>
        <v>0</v>
      </c>
      <c r="Q284" s="22">
        <f t="shared" si="38"/>
        <v>0</v>
      </c>
      <c r="R284" s="22">
        <f t="shared" si="39"/>
        <v>0</v>
      </c>
      <c r="S284" s="24">
        <f t="shared" si="40"/>
        <v>0</v>
      </c>
      <c r="T284" s="24">
        <f t="shared" si="41"/>
        <v>0</v>
      </c>
      <c r="U284" s="5"/>
      <c r="V284" s="5"/>
      <c r="W284" s="5"/>
      <c r="X284" s="5"/>
      <c r="Y284" s="5"/>
      <c r="Z284" s="5"/>
      <c r="AA284" s="5"/>
    </row>
    <row r="285" spans="1:27" x14ac:dyDescent="0.2">
      <c r="A285" s="17"/>
      <c r="B285" s="15"/>
      <c r="D285" s="15"/>
      <c r="E285" s="51"/>
      <c r="F285" s="51"/>
      <c r="G285" s="63"/>
      <c r="H285" s="7"/>
      <c r="I285" s="61" t="e">
        <f>INDEX('swingweight table'!$B$2:$B$2601,MATCH(MROUND(K285,0.175)+0.0001,'swingweight table'!$A$2:$A$2601,1))</f>
        <v>#N/A</v>
      </c>
      <c r="J285" s="60" t="e">
        <f>INDEX('swingweight table'!$B$2:$B$2601,MATCH(MROUND(O285,0.175)+0.0001,'swingweight table'!$A$2:$A$2601,1))</f>
        <v>#N/A</v>
      </c>
      <c r="K285" s="60">
        <f t="shared" si="42"/>
        <v>0</v>
      </c>
      <c r="L285" s="60">
        <f t="shared" si="43"/>
        <v>0</v>
      </c>
      <c r="M285" s="55" t="e">
        <f>INDEX('swingweight table'!$E$2:$E$2601,MATCH(IF(K285&lt;((MROUND(K285,0.175)+0.1)+(MROUND(K285,0.175)-0.075))/2,MROUND(K285,0.175)-0.0749,MROUND(K285,0.175)+0.1001),'swingweight table'!$D$2:$D$2601,1))</f>
        <v>#N/A</v>
      </c>
      <c r="N285" s="55">
        <f t="shared" si="36"/>
        <v>0</v>
      </c>
      <c r="O285" s="22">
        <f t="shared" si="44"/>
        <v>0</v>
      </c>
      <c r="P285" s="22">
        <f t="shared" si="37"/>
        <v>0</v>
      </c>
      <c r="Q285" s="22">
        <f t="shared" si="38"/>
        <v>0</v>
      </c>
      <c r="R285" s="22">
        <f t="shared" si="39"/>
        <v>0</v>
      </c>
      <c r="S285" s="24">
        <f t="shared" si="40"/>
        <v>0</v>
      </c>
      <c r="T285" s="24">
        <f t="shared" si="41"/>
        <v>0</v>
      </c>
      <c r="U285" s="5"/>
      <c r="V285" s="5"/>
      <c r="W285" s="5"/>
      <c r="X285" s="5"/>
      <c r="Y285" s="5"/>
      <c r="Z285" s="5"/>
      <c r="AA285" s="5"/>
    </row>
    <row r="286" spans="1:27" x14ac:dyDescent="0.2">
      <c r="A286" s="17"/>
      <c r="B286" s="15"/>
      <c r="D286" s="15"/>
      <c r="E286" s="51"/>
      <c r="F286" s="51"/>
      <c r="G286" s="63"/>
      <c r="H286" s="7"/>
      <c r="I286" s="61" t="e">
        <f>INDEX('swingweight table'!$B$2:$B$2601,MATCH(MROUND(K286,0.175)+0.0001,'swingweight table'!$A$2:$A$2601,1))</f>
        <v>#N/A</v>
      </c>
      <c r="J286" s="60" t="e">
        <f>INDEX('swingweight table'!$B$2:$B$2601,MATCH(MROUND(O286,0.175)+0.0001,'swingweight table'!$A$2:$A$2601,1))</f>
        <v>#N/A</v>
      </c>
      <c r="K286" s="60">
        <f t="shared" si="42"/>
        <v>0</v>
      </c>
      <c r="L286" s="60">
        <f t="shared" si="43"/>
        <v>0</v>
      </c>
      <c r="M286" s="55" t="e">
        <f>INDEX('swingweight table'!$E$2:$E$2601,MATCH(IF(K286&lt;((MROUND(K286,0.175)+0.1)+(MROUND(K286,0.175)-0.075))/2,MROUND(K286,0.175)-0.0749,MROUND(K286,0.175)+0.1001),'swingweight table'!$D$2:$D$2601,1))</f>
        <v>#N/A</v>
      </c>
      <c r="N286" s="55">
        <f t="shared" si="36"/>
        <v>0</v>
      </c>
      <c r="O286" s="22">
        <f t="shared" si="44"/>
        <v>0</v>
      </c>
      <c r="P286" s="22">
        <f t="shared" si="37"/>
        <v>0</v>
      </c>
      <c r="Q286" s="22">
        <f t="shared" si="38"/>
        <v>0</v>
      </c>
      <c r="R286" s="22">
        <f t="shared" si="39"/>
        <v>0</v>
      </c>
      <c r="S286" s="24">
        <f t="shared" si="40"/>
        <v>0</v>
      </c>
      <c r="T286" s="24">
        <f t="shared" si="41"/>
        <v>0</v>
      </c>
      <c r="U286" s="5"/>
      <c r="V286" s="5"/>
      <c r="W286" s="5"/>
      <c r="X286" s="5"/>
      <c r="Y286" s="5"/>
      <c r="Z286" s="5"/>
      <c r="AA286" s="5"/>
    </row>
    <row r="287" spans="1:27" x14ac:dyDescent="0.2">
      <c r="A287" s="17"/>
      <c r="B287" s="15"/>
      <c r="D287" s="15"/>
      <c r="E287" s="51"/>
      <c r="F287" s="51"/>
      <c r="G287" s="63"/>
      <c r="H287" s="7"/>
      <c r="I287" s="61" t="e">
        <f>INDEX('swingweight table'!$B$2:$B$2601,MATCH(MROUND(K287,0.175)+0.0001,'swingweight table'!$A$2:$A$2601,1))</f>
        <v>#N/A</v>
      </c>
      <c r="J287" s="60" t="e">
        <f>INDEX('swingweight table'!$B$2:$B$2601,MATCH(MROUND(O287,0.175)+0.0001,'swingweight table'!$A$2:$A$2601,1))</f>
        <v>#N/A</v>
      </c>
      <c r="K287" s="60">
        <f t="shared" si="42"/>
        <v>0</v>
      </c>
      <c r="L287" s="60">
        <f t="shared" si="43"/>
        <v>0</v>
      </c>
      <c r="M287" s="55" t="e">
        <f>INDEX('swingweight table'!$E$2:$E$2601,MATCH(IF(K287&lt;((MROUND(K287,0.175)+0.1)+(MROUND(K287,0.175)-0.075))/2,MROUND(K287,0.175)-0.0749,MROUND(K287,0.175)+0.1001),'swingweight table'!$D$2:$D$2601,1))</f>
        <v>#N/A</v>
      </c>
      <c r="N287" s="55">
        <f t="shared" si="36"/>
        <v>0</v>
      </c>
      <c r="O287" s="22">
        <f t="shared" si="44"/>
        <v>0</v>
      </c>
      <c r="P287" s="22">
        <f t="shared" si="37"/>
        <v>0</v>
      </c>
      <c r="Q287" s="22">
        <f t="shared" si="38"/>
        <v>0</v>
      </c>
      <c r="R287" s="22">
        <f t="shared" si="39"/>
        <v>0</v>
      </c>
      <c r="S287" s="24">
        <f t="shared" si="40"/>
        <v>0</v>
      </c>
      <c r="T287" s="24">
        <f t="shared" si="41"/>
        <v>0</v>
      </c>
      <c r="U287" s="5"/>
      <c r="V287" s="5"/>
      <c r="W287" s="5"/>
      <c r="X287" s="5"/>
      <c r="Y287" s="5"/>
      <c r="Z287" s="5"/>
      <c r="AA287" s="5"/>
    </row>
    <row r="288" spans="1:27" x14ac:dyDescent="0.2">
      <c r="A288" s="17"/>
      <c r="B288" s="15"/>
      <c r="D288" s="15"/>
      <c r="E288" s="51"/>
      <c r="F288" s="51"/>
      <c r="G288" s="63"/>
      <c r="H288" s="7"/>
      <c r="I288" s="61" t="e">
        <f>INDEX('swingweight table'!$B$2:$B$2601,MATCH(MROUND(K288,0.175)+0.0001,'swingweight table'!$A$2:$A$2601,1))</f>
        <v>#N/A</v>
      </c>
      <c r="J288" s="60" t="e">
        <f>INDEX('swingweight table'!$B$2:$B$2601,MATCH(MROUND(O288,0.175)+0.0001,'swingweight table'!$A$2:$A$2601,1))</f>
        <v>#N/A</v>
      </c>
      <c r="K288" s="60">
        <f t="shared" si="42"/>
        <v>0</v>
      </c>
      <c r="L288" s="60">
        <f t="shared" si="43"/>
        <v>0</v>
      </c>
      <c r="M288" s="55" t="e">
        <f>INDEX('swingweight table'!$E$2:$E$2601,MATCH(IF(K288&lt;((MROUND(K288,0.175)+0.1)+(MROUND(K288,0.175)-0.075))/2,MROUND(K288,0.175)-0.0749,MROUND(K288,0.175)+0.1001),'swingweight table'!$D$2:$D$2601,1))</f>
        <v>#N/A</v>
      </c>
      <c r="N288" s="55">
        <f t="shared" si="36"/>
        <v>0</v>
      </c>
      <c r="O288" s="22">
        <f t="shared" si="44"/>
        <v>0</v>
      </c>
      <c r="P288" s="22">
        <f t="shared" si="37"/>
        <v>0</v>
      </c>
      <c r="Q288" s="22">
        <f t="shared" si="38"/>
        <v>0</v>
      </c>
      <c r="R288" s="22">
        <f t="shared" si="39"/>
        <v>0</v>
      </c>
      <c r="S288" s="24">
        <f t="shared" si="40"/>
        <v>0</v>
      </c>
      <c r="T288" s="24">
        <f t="shared" si="41"/>
        <v>0</v>
      </c>
      <c r="U288" s="5"/>
      <c r="V288" s="5"/>
      <c r="W288" s="5"/>
      <c r="X288" s="5"/>
      <c r="Y288" s="5"/>
      <c r="Z288" s="5"/>
      <c r="AA288" s="5"/>
    </row>
    <row r="289" spans="1:27" x14ac:dyDescent="0.2">
      <c r="A289" s="17"/>
      <c r="B289" s="15"/>
      <c r="D289" s="15"/>
      <c r="E289" s="51"/>
      <c r="F289" s="51"/>
      <c r="G289" s="63"/>
      <c r="H289" s="7"/>
      <c r="I289" s="61" t="e">
        <f>INDEX('swingweight table'!$B$2:$B$2601,MATCH(MROUND(K289,0.175)+0.0001,'swingweight table'!$A$2:$A$2601,1))</f>
        <v>#N/A</v>
      </c>
      <c r="J289" s="60" t="e">
        <f>INDEX('swingweight table'!$B$2:$B$2601,MATCH(MROUND(O289,0.175)+0.0001,'swingweight table'!$A$2:$A$2601,1))</f>
        <v>#N/A</v>
      </c>
      <c r="K289" s="60">
        <f t="shared" si="42"/>
        <v>0</v>
      </c>
      <c r="L289" s="60">
        <f t="shared" si="43"/>
        <v>0</v>
      </c>
      <c r="M289" s="55" t="e">
        <f>INDEX('swingweight table'!$E$2:$E$2601,MATCH(IF(K289&lt;((MROUND(K289,0.175)+0.1)+(MROUND(K289,0.175)-0.075))/2,MROUND(K289,0.175)-0.0749,MROUND(K289,0.175)+0.1001),'swingweight table'!$D$2:$D$2601,1))</f>
        <v>#N/A</v>
      </c>
      <c r="N289" s="55">
        <f t="shared" si="36"/>
        <v>0</v>
      </c>
      <c r="O289" s="22">
        <f t="shared" si="44"/>
        <v>0</v>
      </c>
      <c r="P289" s="22">
        <f t="shared" si="37"/>
        <v>0</v>
      </c>
      <c r="Q289" s="22">
        <f t="shared" si="38"/>
        <v>0</v>
      </c>
      <c r="R289" s="22">
        <f t="shared" si="39"/>
        <v>0</v>
      </c>
      <c r="S289" s="24">
        <f t="shared" si="40"/>
        <v>0</v>
      </c>
      <c r="T289" s="24">
        <f t="shared" si="41"/>
        <v>0</v>
      </c>
      <c r="U289" s="5"/>
      <c r="V289" s="5"/>
      <c r="W289" s="5"/>
      <c r="X289" s="5"/>
      <c r="Y289" s="5"/>
      <c r="Z289" s="5"/>
      <c r="AA289" s="5"/>
    </row>
    <row r="290" spans="1:27" x14ac:dyDescent="0.2">
      <c r="A290" s="17"/>
      <c r="B290" s="15"/>
      <c r="D290" s="15"/>
      <c r="E290" s="51"/>
      <c r="F290" s="51"/>
      <c r="G290" s="63"/>
      <c r="H290" s="7"/>
      <c r="I290" s="61" t="e">
        <f>INDEX('swingweight table'!$B$2:$B$2601,MATCH(MROUND(K290,0.175)+0.0001,'swingweight table'!$A$2:$A$2601,1))</f>
        <v>#N/A</v>
      </c>
      <c r="J290" s="60" t="e">
        <f>INDEX('swingweight table'!$B$2:$B$2601,MATCH(MROUND(O290,0.175)+0.0001,'swingweight table'!$A$2:$A$2601,1))</f>
        <v>#N/A</v>
      </c>
      <c r="K290" s="60">
        <f t="shared" si="42"/>
        <v>0</v>
      </c>
      <c r="L290" s="60">
        <f t="shared" si="43"/>
        <v>0</v>
      </c>
      <c r="M290" s="55" t="e">
        <f>INDEX('swingweight table'!$E$2:$E$2601,MATCH(IF(K290&lt;((MROUND(K290,0.175)+0.1)+(MROUND(K290,0.175)-0.075))/2,MROUND(K290,0.175)-0.0749,MROUND(K290,0.175)+0.1001),'swingweight table'!$D$2:$D$2601,1))</f>
        <v>#N/A</v>
      </c>
      <c r="N290" s="55">
        <f t="shared" si="36"/>
        <v>0</v>
      </c>
      <c r="O290" s="22">
        <f t="shared" si="44"/>
        <v>0</v>
      </c>
      <c r="P290" s="22">
        <f t="shared" si="37"/>
        <v>0</v>
      </c>
      <c r="Q290" s="22">
        <f t="shared" si="38"/>
        <v>0</v>
      </c>
      <c r="R290" s="22">
        <f t="shared" si="39"/>
        <v>0</v>
      </c>
      <c r="S290" s="24">
        <f t="shared" si="40"/>
        <v>0</v>
      </c>
      <c r="T290" s="24">
        <f t="shared" si="41"/>
        <v>0</v>
      </c>
      <c r="U290" s="5"/>
      <c r="V290" s="5"/>
      <c r="W290" s="5"/>
      <c r="X290" s="5"/>
      <c r="Y290" s="5"/>
      <c r="Z290" s="5"/>
      <c r="AA290" s="5"/>
    </row>
    <row r="291" spans="1:27" x14ac:dyDescent="0.2">
      <c r="A291" s="17"/>
      <c r="B291" s="15"/>
      <c r="D291" s="15"/>
      <c r="E291" s="51"/>
      <c r="F291" s="51"/>
      <c r="G291" s="63"/>
      <c r="H291" s="7"/>
      <c r="I291" s="61" t="e">
        <f>INDEX('swingweight table'!$B$2:$B$2601,MATCH(MROUND(K291,0.175)+0.0001,'swingweight table'!$A$2:$A$2601,1))</f>
        <v>#N/A</v>
      </c>
      <c r="J291" s="60" t="e">
        <f>INDEX('swingweight table'!$B$2:$B$2601,MATCH(MROUND(O291,0.175)+0.0001,'swingweight table'!$A$2:$A$2601,1))</f>
        <v>#N/A</v>
      </c>
      <c r="K291" s="60">
        <f t="shared" si="42"/>
        <v>0</v>
      </c>
      <c r="L291" s="60">
        <f t="shared" si="43"/>
        <v>0</v>
      </c>
      <c r="M291" s="55" t="e">
        <f>INDEX('swingweight table'!$E$2:$E$2601,MATCH(IF(K291&lt;((MROUND(K291,0.175)+0.1)+(MROUND(K291,0.175)-0.075))/2,MROUND(K291,0.175)-0.0749,MROUND(K291,0.175)+0.1001),'swingweight table'!$D$2:$D$2601,1))</f>
        <v>#N/A</v>
      </c>
      <c r="N291" s="55">
        <f t="shared" si="36"/>
        <v>0</v>
      </c>
      <c r="O291" s="22">
        <f t="shared" si="44"/>
        <v>0</v>
      </c>
      <c r="P291" s="22">
        <f t="shared" si="37"/>
        <v>0</v>
      </c>
      <c r="Q291" s="22">
        <f t="shared" si="38"/>
        <v>0</v>
      </c>
      <c r="R291" s="22">
        <f t="shared" si="39"/>
        <v>0</v>
      </c>
      <c r="S291" s="24">
        <f t="shared" si="40"/>
        <v>0</v>
      </c>
      <c r="T291" s="24">
        <f t="shared" si="41"/>
        <v>0</v>
      </c>
      <c r="U291" s="5"/>
      <c r="V291" s="5"/>
      <c r="W291" s="5"/>
      <c r="X291" s="5"/>
      <c r="Y291" s="5"/>
      <c r="Z291" s="5"/>
      <c r="AA291" s="5"/>
    </row>
    <row r="292" spans="1:27" x14ac:dyDescent="0.2">
      <c r="A292" s="17"/>
      <c r="B292" s="15"/>
      <c r="D292" s="15"/>
      <c r="E292" s="51"/>
      <c r="F292" s="51"/>
      <c r="G292" s="63"/>
      <c r="H292" s="7"/>
      <c r="I292" s="61" t="e">
        <f>INDEX('swingweight table'!$B$2:$B$2601,MATCH(MROUND(K292,0.175)+0.0001,'swingweight table'!$A$2:$A$2601,1))</f>
        <v>#N/A</v>
      </c>
      <c r="J292" s="60" t="e">
        <f>INDEX('swingweight table'!$B$2:$B$2601,MATCH(MROUND(O292,0.175)+0.0001,'swingweight table'!$A$2:$A$2601,1))</f>
        <v>#N/A</v>
      </c>
      <c r="K292" s="60">
        <f t="shared" si="42"/>
        <v>0</v>
      </c>
      <c r="L292" s="60">
        <f t="shared" si="43"/>
        <v>0</v>
      </c>
      <c r="M292" s="55" t="e">
        <f>INDEX('swingweight table'!$E$2:$E$2601,MATCH(IF(K292&lt;((MROUND(K292,0.175)+0.1)+(MROUND(K292,0.175)-0.075))/2,MROUND(K292,0.175)-0.0749,MROUND(K292,0.175)+0.1001),'swingweight table'!$D$2:$D$2601,1))</f>
        <v>#N/A</v>
      </c>
      <c r="N292" s="55">
        <f t="shared" si="36"/>
        <v>0</v>
      </c>
      <c r="O292" s="22">
        <f t="shared" si="44"/>
        <v>0</v>
      </c>
      <c r="P292" s="22">
        <f t="shared" si="37"/>
        <v>0</v>
      </c>
      <c r="Q292" s="22">
        <f t="shared" si="38"/>
        <v>0</v>
      </c>
      <c r="R292" s="22">
        <f t="shared" si="39"/>
        <v>0</v>
      </c>
      <c r="S292" s="24">
        <f t="shared" si="40"/>
        <v>0</v>
      </c>
      <c r="T292" s="24">
        <f t="shared" si="41"/>
        <v>0</v>
      </c>
      <c r="U292" s="5"/>
      <c r="V292" s="5"/>
      <c r="W292" s="5"/>
      <c r="X292" s="5"/>
      <c r="Y292" s="5"/>
      <c r="Z292" s="5"/>
      <c r="AA292" s="5"/>
    </row>
    <row r="293" spans="1:27" x14ac:dyDescent="0.2">
      <c r="A293" s="17"/>
      <c r="B293" s="15"/>
      <c r="D293" s="15"/>
      <c r="E293" s="51"/>
      <c r="F293" s="51"/>
      <c r="G293" s="63"/>
      <c r="H293" s="7"/>
      <c r="I293" s="61" t="e">
        <f>INDEX('swingweight table'!$B$2:$B$2601,MATCH(MROUND(K293,0.175)+0.0001,'swingweight table'!$A$2:$A$2601,1))</f>
        <v>#N/A</v>
      </c>
      <c r="J293" s="60" t="e">
        <f>INDEX('swingweight table'!$B$2:$B$2601,MATCH(MROUND(O293,0.175)+0.0001,'swingweight table'!$A$2:$A$2601,1))</f>
        <v>#N/A</v>
      </c>
      <c r="K293" s="60">
        <f t="shared" si="42"/>
        <v>0</v>
      </c>
      <c r="L293" s="60">
        <f t="shared" si="43"/>
        <v>0</v>
      </c>
      <c r="M293" s="55" t="e">
        <f>INDEX('swingweight table'!$E$2:$E$2601,MATCH(IF(K293&lt;((MROUND(K293,0.175)+0.1)+(MROUND(K293,0.175)-0.075))/2,MROUND(K293,0.175)-0.0749,MROUND(K293,0.175)+0.1001),'swingweight table'!$D$2:$D$2601,1))</f>
        <v>#N/A</v>
      </c>
      <c r="N293" s="55">
        <f t="shared" si="36"/>
        <v>0</v>
      </c>
      <c r="O293" s="22">
        <f t="shared" si="44"/>
        <v>0</v>
      </c>
      <c r="P293" s="22">
        <f t="shared" si="37"/>
        <v>0</v>
      </c>
      <c r="Q293" s="22">
        <f t="shared" si="38"/>
        <v>0</v>
      </c>
      <c r="R293" s="22">
        <f t="shared" si="39"/>
        <v>0</v>
      </c>
      <c r="S293" s="24">
        <f t="shared" si="40"/>
        <v>0</v>
      </c>
      <c r="T293" s="24">
        <f t="shared" si="41"/>
        <v>0</v>
      </c>
      <c r="U293" s="5"/>
      <c r="V293" s="5"/>
      <c r="W293" s="5"/>
      <c r="X293" s="5"/>
      <c r="Y293" s="5"/>
      <c r="Z293" s="5"/>
      <c r="AA293" s="5"/>
    </row>
    <row r="294" spans="1:27" x14ac:dyDescent="0.2">
      <c r="A294" s="17"/>
      <c r="B294" s="15"/>
      <c r="D294" s="15"/>
      <c r="E294" s="51"/>
      <c r="F294" s="51"/>
      <c r="G294" s="63"/>
      <c r="H294" s="7"/>
      <c r="I294" s="61" t="e">
        <f>INDEX('swingweight table'!$B$2:$B$2601,MATCH(MROUND(K294,0.175)+0.0001,'swingweight table'!$A$2:$A$2601,1))</f>
        <v>#N/A</v>
      </c>
      <c r="J294" s="60" t="e">
        <f>INDEX('swingweight table'!$B$2:$B$2601,MATCH(MROUND(O294,0.175)+0.0001,'swingweight table'!$A$2:$A$2601,1))</f>
        <v>#N/A</v>
      </c>
      <c r="K294" s="60">
        <f t="shared" si="42"/>
        <v>0</v>
      </c>
      <c r="L294" s="60">
        <f t="shared" si="43"/>
        <v>0</v>
      </c>
      <c r="M294" s="55" t="e">
        <f>INDEX('swingweight table'!$E$2:$E$2601,MATCH(IF(K294&lt;((MROUND(K294,0.175)+0.1)+(MROUND(K294,0.175)-0.075))/2,MROUND(K294,0.175)-0.0749,MROUND(K294,0.175)+0.1001),'swingweight table'!$D$2:$D$2601,1))</f>
        <v>#N/A</v>
      </c>
      <c r="N294" s="55">
        <f t="shared" si="36"/>
        <v>0</v>
      </c>
      <c r="O294" s="22">
        <f t="shared" si="44"/>
        <v>0</v>
      </c>
      <c r="P294" s="22">
        <f t="shared" si="37"/>
        <v>0</v>
      </c>
      <c r="Q294" s="22">
        <f t="shared" si="38"/>
        <v>0</v>
      </c>
      <c r="R294" s="22">
        <f t="shared" si="39"/>
        <v>0</v>
      </c>
      <c r="S294" s="24">
        <f t="shared" si="40"/>
        <v>0</v>
      </c>
      <c r="T294" s="24">
        <f t="shared" si="41"/>
        <v>0</v>
      </c>
      <c r="U294" s="5"/>
      <c r="V294" s="5"/>
      <c r="W294" s="5"/>
      <c r="X294" s="5"/>
      <c r="Y294" s="5"/>
      <c r="Z294" s="5"/>
      <c r="AA294" s="5"/>
    </row>
    <row r="295" spans="1:27" x14ac:dyDescent="0.2">
      <c r="A295" s="17"/>
      <c r="B295" s="15"/>
      <c r="D295" s="15"/>
      <c r="E295" s="51"/>
      <c r="F295" s="51"/>
      <c r="G295" s="63"/>
      <c r="H295" s="7"/>
      <c r="I295" s="61" t="e">
        <f>INDEX('swingweight table'!$B$2:$B$2601,MATCH(MROUND(K295,0.175)+0.0001,'swingweight table'!$A$2:$A$2601,1))</f>
        <v>#N/A</v>
      </c>
      <c r="J295" s="60" t="e">
        <f>INDEX('swingweight table'!$B$2:$B$2601,MATCH(MROUND(O295,0.175)+0.0001,'swingweight table'!$A$2:$A$2601,1))</f>
        <v>#N/A</v>
      </c>
      <c r="K295" s="60">
        <f t="shared" si="42"/>
        <v>0</v>
      </c>
      <c r="L295" s="60">
        <f t="shared" si="43"/>
        <v>0</v>
      </c>
      <c r="M295" s="55" t="e">
        <f>INDEX('swingweight table'!$E$2:$E$2601,MATCH(IF(K295&lt;((MROUND(K295,0.175)+0.1)+(MROUND(K295,0.175)-0.075))/2,MROUND(K295,0.175)-0.0749,MROUND(K295,0.175)+0.1001),'swingweight table'!$D$2:$D$2601,1))</f>
        <v>#N/A</v>
      </c>
      <c r="N295" s="55">
        <f t="shared" si="36"/>
        <v>0</v>
      </c>
      <c r="O295" s="22">
        <f t="shared" si="44"/>
        <v>0</v>
      </c>
      <c r="P295" s="22">
        <f t="shared" si="37"/>
        <v>0</v>
      </c>
      <c r="Q295" s="22">
        <f t="shared" si="38"/>
        <v>0</v>
      </c>
      <c r="R295" s="22">
        <f t="shared" si="39"/>
        <v>0</v>
      </c>
      <c r="S295" s="24">
        <f t="shared" si="40"/>
        <v>0</v>
      </c>
      <c r="T295" s="24">
        <f t="shared" si="41"/>
        <v>0</v>
      </c>
      <c r="U295" s="5"/>
      <c r="V295" s="5"/>
      <c r="W295" s="5"/>
      <c r="X295" s="5"/>
      <c r="Y295" s="5"/>
      <c r="Z295" s="5"/>
      <c r="AA295" s="5"/>
    </row>
    <row r="296" spans="1:27" x14ac:dyDescent="0.2">
      <c r="A296" s="17"/>
      <c r="B296" s="15"/>
      <c r="D296" s="15"/>
      <c r="E296" s="51"/>
      <c r="F296" s="51"/>
      <c r="G296" s="63"/>
      <c r="H296" s="7"/>
      <c r="I296" s="61" t="e">
        <f>INDEX('swingweight table'!$B$2:$B$2601,MATCH(MROUND(K296,0.175)+0.0001,'swingweight table'!$A$2:$A$2601,1))</f>
        <v>#N/A</v>
      </c>
      <c r="J296" s="60" t="e">
        <f>INDEX('swingweight table'!$B$2:$B$2601,MATCH(MROUND(O296,0.175)+0.0001,'swingweight table'!$A$2:$A$2601,1))</f>
        <v>#N/A</v>
      </c>
      <c r="K296" s="60">
        <f t="shared" si="42"/>
        <v>0</v>
      </c>
      <c r="L296" s="60">
        <f t="shared" si="43"/>
        <v>0</v>
      </c>
      <c r="M296" s="55" t="e">
        <f>INDEX('swingweight table'!$E$2:$E$2601,MATCH(IF(K296&lt;((MROUND(K296,0.175)+0.1)+(MROUND(K296,0.175)-0.075))/2,MROUND(K296,0.175)-0.0749,MROUND(K296,0.175)+0.1001),'swingweight table'!$D$2:$D$2601,1))</f>
        <v>#N/A</v>
      </c>
      <c r="N296" s="55">
        <f t="shared" si="36"/>
        <v>0</v>
      </c>
      <c r="O296" s="22">
        <f t="shared" si="44"/>
        <v>0</v>
      </c>
      <c r="P296" s="22">
        <f t="shared" si="37"/>
        <v>0</v>
      </c>
      <c r="Q296" s="22">
        <f t="shared" si="38"/>
        <v>0</v>
      </c>
      <c r="R296" s="22">
        <f t="shared" si="39"/>
        <v>0</v>
      </c>
      <c r="S296" s="24">
        <f t="shared" si="40"/>
        <v>0</v>
      </c>
      <c r="T296" s="24">
        <f t="shared" si="41"/>
        <v>0</v>
      </c>
      <c r="U296" s="5"/>
      <c r="V296" s="5"/>
      <c r="W296" s="5"/>
      <c r="X296" s="5"/>
      <c r="Y296" s="5"/>
      <c r="Z296" s="5"/>
      <c r="AA296" s="5"/>
    </row>
    <row r="297" spans="1:27" x14ac:dyDescent="0.2">
      <c r="A297" s="17"/>
      <c r="B297" s="15"/>
      <c r="D297" s="15"/>
      <c r="E297" s="51"/>
      <c r="F297" s="51"/>
      <c r="G297" s="63"/>
      <c r="H297" s="7"/>
      <c r="I297" s="61" t="e">
        <f>INDEX('swingweight table'!$B$2:$B$2601,MATCH(MROUND(K297,0.175)+0.0001,'swingweight table'!$A$2:$A$2601,1))</f>
        <v>#N/A</v>
      </c>
      <c r="J297" s="60" t="e">
        <f>INDEX('swingweight table'!$B$2:$B$2601,MATCH(MROUND(O297,0.175)+0.0001,'swingweight table'!$A$2:$A$2601,1))</f>
        <v>#N/A</v>
      </c>
      <c r="K297" s="60">
        <f t="shared" si="42"/>
        <v>0</v>
      </c>
      <c r="L297" s="60">
        <f t="shared" si="43"/>
        <v>0</v>
      </c>
      <c r="M297" s="55" t="e">
        <f>INDEX('swingweight table'!$E$2:$E$2601,MATCH(IF(K297&lt;((MROUND(K297,0.175)+0.1)+(MROUND(K297,0.175)-0.075))/2,MROUND(K297,0.175)-0.0749,MROUND(K297,0.175)+0.1001),'swingweight table'!$D$2:$D$2601,1))</f>
        <v>#N/A</v>
      </c>
      <c r="N297" s="55">
        <f t="shared" si="36"/>
        <v>0</v>
      </c>
      <c r="O297" s="22">
        <f t="shared" si="44"/>
        <v>0</v>
      </c>
      <c r="P297" s="22">
        <f t="shared" si="37"/>
        <v>0</v>
      </c>
      <c r="Q297" s="22">
        <f t="shared" si="38"/>
        <v>0</v>
      </c>
      <c r="R297" s="22">
        <f t="shared" si="39"/>
        <v>0</v>
      </c>
      <c r="S297" s="24">
        <f t="shared" si="40"/>
        <v>0</v>
      </c>
      <c r="T297" s="24">
        <f t="shared" si="41"/>
        <v>0</v>
      </c>
      <c r="U297" s="5"/>
      <c r="V297" s="5"/>
      <c r="W297" s="5"/>
      <c r="X297" s="5"/>
      <c r="Y297" s="5"/>
      <c r="Z297" s="5"/>
      <c r="AA297" s="5"/>
    </row>
    <row r="298" spans="1:27" x14ac:dyDescent="0.2">
      <c r="A298" s="17"/>
      <c r="B298" s="15"/>
      <c r="D298" s="15"/>
      <c r="E298" s="51"/>
      <c r="F298" s="51"/>
      <c r="G298" s="63"/>
      <c r="H298" s="7"/>
      <c r="I298" s="61" t="e">
        <f>INDEX('swingweight table'!$B$2:$B$2601,MATCH(MROUND(K298,0.175)+0.0001,'swingweight table'!$A$2:$A$2601,1))</f>
        <v>#N/A</v>
      </c>
      <c r="J298" s="60" t="e">
        <f>INDEX('swingweight table'!$B$2:$B$2601,MATCH(MROUND(O298,0.175)+0.0001,'swingweight table'!$A$2:$A$2601,1))</f>
        <v>#N/A</v>
      </c>
      <c r="K298" s="60">
        <f t="shared" si="42"/>
        <v>0</v>
      </c>
      <c r="L298" s="60">
        <f t="shared" si="43"/>
        <v>0</v>
      </c>
      <c r="M298" s="55" t="e">
        <f>INDEX('swingweight table'!$E$2:$E$2601,MATCH(IF(K298&lt;((MROUND(K298,0.175)+0.1)+(MROUND(K298,0.175)-0.075))/2,MROUND(K298,0.175)-0.0749,MROUND(K298,0.175)+0.1001),'swingweight table'!$D$2:$D$2601,1))</f>
        <v>#N/A</v>
      </c>
      <c r="N298" s="55">
        <f t="shared" si="36"/>
        <v>0</v>
      </c>
      <c r="O298" s="22">
        <f t="shared" si="44"/>
        <v>0</v>
      </c>
      <c r="P298" s="22">
        <f t="shared" si="37"/>
        <v>0</v>
      </c>
      <c r="Q298" s="22">
        <f t="shared" si="38"/>
        <v>0</v>
      </c>
      <c r="R298" s="22">
        <f t="shared" si="39"/>
        <v>0</v>
      </c>
      <c r="S298" s="24">
        <f t="shared" si="40"/>
        <v>0</v>
      </c>
      <c r="T298" s="24">
        <f t="shared" si="41"/>
        <v>0</v>
      </c>
      <c r="U298" s="5"/>
      <c r="V298" s="5"/>
      <c r="W298" s="5"/>
      <c r="X298" s="5"/>
      <c r="Y298" s="5"/>
      <c r="Z298" s="5"/>
      <c r="AA298" s="5"/>
    </row>
    <row r="299" spans="1:27" x14ac:dyDescent="0.2">
      <c r="A299" s="17"/>
      <c r="B299" s="15"/>
      <c r="D299" s="15"/>
      <c r="E299" s="51"/>
      <c r="F299" s="51"/>
      <c r="G299" s="63"/>
      <c r="H299" s="7"/>
      <c r="I299" s="61" t="e">
        <f>INDEX('swingweight table'!$B$2:$B$2601,MATCH(MROUND(K299,0.175)+0.0001,'swingweight table'!$A$2:$A$2601,1))</f>
        <v>#N/A</v>
      </c>
      <c r="J299" s="60" t="e">
        <f>INDEX('swingweight table'!$B$2:$B$2601,MATCH(MROUND(O299,0.175)+0.0001,'swingweight table'!$A$2:$A$2601,1))</f>
        <v>#N/A</v>
      </c>
      <c r="K299" s="60">
        <f t="shared" si="42"/>
        <v>0</v>
      </c>
      <c r="L299" s="60">
        <f t="shared" si="43"/>
        <v>0</v>
      </c>
      <c r="M299" s="55" t="e">
        <f>INDEX('swingweight table'!$E$2:$E$2601,MATCH(IF(K299&lt;((MROUND(K299,0.175)+0.1)+(MROUND(K299,0.175)-0.075))/2,MROUND(K299,0.175)-0.0749,MROUND(K299,0.175)+0.1001),'swingweight table'!$D$2:$D$2601,1))</f>
        <v>#N/A</v>
      </c>
      <c r="N299" s="55">
        <f t="shared" si="36"/>
        <v>0</v>
      </c>
      <c r="O299" s="22">
        <f t="shared" si="44"/>
        <v>0</v>
      </c>
      <c r="P299" s="22">
        <f t="shared" si="37"/>
        <v>0</v>
      </c>
      <c r="Q299" s="22">
        <f t="shared" si="38"/>
        <v>0</v>
      </c>
      <c r="R299" s="22">
        <f t="shared" si="39"/>
        <v>0</v>
      </c>
      <c r="S299" s="24">
        <f t="shared" si="40"/>
        <v>0</v>
      </c>
      <c r="T299" s="24">
        <f t="shared" si="41"/>
        <v>0</v>
      </c>
      <c r="U299" s="5"/>
      <c r="V299" s="5"/>
      <c r="W299" s="5"/>
      <c r="X299" s="5"/>
      <c r="Y299" s="5"/>
      <c r="Z299" s="5"/>
      <c r="AA299" s="5"/>
    </row>
    <row r="300" spans="1:27" x14ac:dyDescent="0.2">
      <c r="A300" s="17"/>
      <c r="B300" s="15"/>
      <c r="D300" s="15"/>
      <c r="E300" s="51"/>
      <c r="F300" s="51"/>
      <c r="G300" s="63"/>
      <c r="H300" s="7"/>
      <c r="I300" s="61" t="e">
        <f>INDEX('swingweight table'!$B$2:$B$2601,MATCH(MROUND(K300,0.175)+0.0001,'swingweight table'!$A$2:$A$2601,1))</f>
        <v>#N/A</v>
      </c>
      <c r="J300" s="60" t="e">
        <f>INDEX('swingweight table'!$B$2:$B$2601,MATCH(MROUND(O300,0.175)+0.0001,'swingweight table'!$A$2:$A$2601,1))</f>
        <v>#N/A</v>
      </c>
      <c r="K300" s="60">
        <f t="shared" si="42"/>
        <v>0</v>
      </c>
      <c r="L300" s="60">
        <f t="shared" si="43"/>
        <v>0</v>
      </c>
      <c r="M300" s="55" t="e">
        <f>INDEX('swingweight table'!$E$2:$E$2601,MATCH(IF(K300&lt;((MROUND(K300,0.175)+0.1)+(MROUND(K300,0.175)-0.075))/2,MROUND(K300,0.175)-0.0749,MROUND(K300,0.175)+0.1001),'swingweight table'!$D$2:$D$2601,1))</f>
        <v>#N/A</v>
      </c>
      <c r="N300" s="55">
        <f t="shared" si="36"/>
        <v>0</v>
      </c>
      <c r="O300" s="22">
        <f t="shared" si="44"/>
        <v>0</v>
      </c>
      <c r="P300" s="22">
        <f t="shared" si="37"/>
        <v>0</v>
      </c>
      <c r="Q300" s="22">
        <f t="shared" si="38"/>
        <v>0</v>
      </c>
      <c r="R300" s="22">
        <f t="shared" si="39"/>
        <v>0</v>
      </c>
      <c r="S300" s="24">
        <f t="shared" si="40"/>
        <v>0</v>
      </c>
      <c r="T300" s="24">
        <f t="shared" si="41"/>
        <v>0</v>
      </c>
      <c r="U300" s="5"/>
      <c r="V300" s="5"/>
      <c r="W300" s="5"/>
      <c r="X300" s="5"/>
      <c r="Y300" s="5"/>
      <c r="Z300" s="5"/>
      <c r="AA300" s="5"/>
    </row>
    <row r="301" spans="1:27" x14ac:dyDescent="0.2">
      <c r="A301" s="17"/>
      <c r="B301" s="15"/>
      <c r="D301" s="15"/>
      <c r="E301" s="51"/>
      <c r="F301" s="51"/>
      <c r="G301" s="63"/>
      <c r="H301" s="7"/>
      <c r="I301" s="61" t="e">
        <f>INDEX('swingweight table'!$B$2:$B$2601,MATCH(MROUND(K301,0.175)+0.0001,'swingweight table'!$A$2:$A$2601,1))</f>
        <v>#N/A</v>
      </c>
      <c r="J301" s="60" t="e">
        <f>INDEX('swingweight table'!$B$2:$B$2601,MATCH(MROUND(O301,0.175)+0.0001,'swingweight table'!$A$2:$A$2601,1))</f>
        <v>#N/A</v>
      </c>
      <c r="K301" s="60">
        <f t="shared" si="42"/>
        <v>0</v>
      </c>
      <c r="L301" s="60">
        <f t="shared" si="43"/>
        <v>0</v>
      </c>
      <c r="M301" s="55" t="e">
        <f>INDEX('swingweight table'!$E$2:$E$2601,MATCH(IF(K301&lt;((MROUND(K301,0.175)+0.1)+(MROUND(K301,0.175)-0.075))/2,MROUND(K301,0.175)-0.0749,MROUND(K301,0.175)+0.1001),'swingweight table'!$D$2:$D$2601,1))</f>
        <v>#N/A</v>
      </c>
      <c r="N301" s="55">
        <f t="shared" si="36"/>
        <v>0</v>
      </c>
      <c r="O301" s="22">
        <f t="shared" si="44"/>
        <v>0</v>
      </c>
      <c r="P301" s="22">
        <f t="shared" si="37"/>
        <v>0</v>
      </c>
      <c r="Q301" s="22">
        <f t="shared" si="38"/>
        <v>0</v>
      </c>
      <c r="R301" s="22">
        <f t="shared" si="39"/>
        <v>0</v>
      </c>
      <c r="S301" s="24">
        <f t="shared" si="40"/>
        <v>0</v>
      </c>
      <c r="T301" s="24">
        <f t="shared" si="41"/>
        <v>0</v>
      </c>
      <c r="U301" s="5"/>
      <c r="V301" s="5"/>
      <c r="W301" s="5"/>
      <c r="X301" s="5"/>
      <c r="Y301" s="5"/>
      <c r="Z301" s="5"/>
      <c r="AA301" s="5"/>
    </row>
    <row r="302" spans="1:27" x14ac:dyDescent="0.2">
      <c r="A302" s="17"/>
      <c r="B302" s="15"/>
      <c r="D302" s="15"/>
      <c r="E302" s="51"/>
      <c r="F302" s="51"/>
      <c r="G302" s="63"/>
      <c r="H302" s="7"/>
      <c r="I302" s="61" t="e">
        <f>INDEX('swingweight table'!$B$2:$B$2601,MATCH(MROUND(K302,0.175)+0.0001,'swingweight table'!$A$2:$A$2601,1))</f>
        <v>#N/A</v>
      </c>
      <c r="J302" s="60" t="e">
        <f>INDEX('swingweight table'!$B$2:$B$2601,MATCH(MROUND(O302,0.175)+0.0001,'swingweight table'!$A$2:$A$2601,1))</f>
        <v>#N/A</v>
      </c>
      <c r="K302" s="60">
        <f t="shared" si="42"/>
        <v>0</v>
      </c>
      <c r="L302" s="60">
        <f t="shared" si="43"/>
        <v>0</v>
      </c>
      <c r="M302" s="55" t="e">
        <f>INDEX('swingweight table'!$E$2:$E$2601,MATCH(IF(K302&lt;((MROUND(K302,0.175)+0.1)+(MROUND(K302,0.175)-0.075))/2,MROUND(K302,0.175)-0.0749,MROUND(K302,0.175)+0.1001),'swingweight table'!$D$2:$D$2601,1))</f>
        <v>#N/A</v>
      </c>
      <c r="N302" s="55">
        <f t="shared" si="36"/>
        <v>0</v>
      </c>
      <c r="O302" s="22">
        <f t="shared" si="44"/>
        <v>0</v>
      </c>
      <c r="P302" s="22">
        <f t="shared" si="37"/>
        <v>0</v>
      </c>
      <c r="Q302" s="22">
        <f t="shared" si="38"/>
        <v>0</v>
      </c>
      <c r="R302" s="22">
        <f t="shared" si="39"/>
        <v>0</v>
      </c>
      <c r="S302" s="24">
        <f t="shared" si="40"/>
        <v>0</v>
      </c>
      <c r="T302" s="24">
        <f t="shared" si="41"/>
        <v>0</v>
      </c>
      <c r="U302" s="5"/>
      <c r="V302" s="5"/>
      <c r="W302" s="5"/>
      <c r="X302" s="5"/>
      <c r="Y302" s="5"/>
      <c r="Z302" s="5"/>
      <c r="AA302" s="5"/>
    </row>
    <row r="303" spans="1:27" x14ac:dyDescent="0.2">
      <c r="A303" s="17"/>
      <c r="B303" s="15"/>
      <c r="D303" s="15"/>
      <c r="E303" s="51"/>
      <c r="F303" s="51"/>
      <c r="G303" s="63"/>
      <c r="H303" s="7"/>
      <c r="I303" s="61" t="e">
        <f>INDEX('swingweight table'!$B$2:$B$2601,MATCH(MROUND(K303,0.175)+0.0001,'swingweight table'!$A$2:$A$2601,1))</f>
        <v>#N/A</v>
      </c>
      <c r="J303" s="60" t="e">
        <f>INDEX('swingweight table'!$B$2:$B$2601,MATCH(MROUND(O303,0.175)+0.0001,'swingweight table'!$A$2:$A$2601,1))</f>
        <v>#N/A</v>
      </c>
      <c r="K303" s="60">
        <f t="shared" si="42"/>
        <v>0</v>
      </c>
      <c r="L303" s="60">
        <f t="shared" si="43"/>
        <v>0</v>
      </c>
      <c r="M303" s="55" t="e">
        <f>INDEX('swingweight table'!$E$2:$E$2601,MATCH(IF(K303&lt;((MROUND(K303,0.175)+0.1)+(MROUND(K303,0.175)-0.075))/2,MROUND(K303,0.175)-0.0749,MROUND(K303,0.175)+0.1001),'swingweight table'!$D$2:$D$2601,1))</f>
        <v>#N/A</v>
      </c>
      <c r="N303" s="55">
        <f t="shared" si="36"/>
        <v>0</v>
      </c>
      <c r="O303" s="22">
        <f t="shared" si="44"/>
        <v>0</v>
      </c>
      <c r="P303" s="22">
        <f t="shared" si="37"/>
        <v>0</v>
      </c>
      <c r="Q303" s="22">
        <f t="shared" si="38"/>
        <v>0</v>
      </c>
      <c r="R303" s="22">
        <f t="shared" si="39"/>
        <v>0</v>
      </c>
      <c r="S303" s="24">
        <f t="shared" si="40"/>
        <v>0</v>
      </c>
      <c r="T303" s="24">
        <f t="shared" si="41"/>
        <v>0</v>
      </c>
      <c r="U303" s="5"/>
      <c r="V303" s="5"/>
      <c r="W303" s="5"/>
      <c r="X303" s="5"/>
      <c r="Y303" s="5"/>
      <c r="Z303" s="5"/>
      <c r="AA303" s="5"/>
    </row>
    <row r="304" spans="1:27" x14ac:dyDescent="0.2">
      <c r="A304" s="17"/>
      <c r="B304" s="15"/>
      <c r="D304" s="15"/>
      <c r="E304" s="51"/>
      <c r="F304" s="51"/>
      <c r="G304" s="63"/>
      <c r="H304" s="7"/>
      <c r="I304" s="61" t="e">
        <f>INDEX('swingweight table'!$B$2:$B$2601,MATCH(MROUND(K304,0.175)+0.0001,'swingweight table'!$A$2:$A$2601,1))</f>
        <v>#N/A</v>
      </c>
      <c r="J304" s="60" t="e">
        <f>INDEX('swingweight table'!$B$2:$B$2601,MATCH(MROUND(O304,0.175)+0.0001,'swingweight table'!$A$2:$A$2601,1))</f>
        <v>#N/A</v>
      </c>
      <c r="K304" s="60">
        <f t="shared" si="42"/>
        <v>0</v>
      </c>
      <c r="L304" s="60">
        <f t="shared" si="43"/>
        <v>0</v>
      </c>
      <c r="M304" s="55" t="e">
        <f>INDEX('swingweight table'!$E$2:$E$2601,MATCH(IF(K304&lt;((MROUND(K304,0.175)+0.1)+(MROUND(K304,0.175)-0.075))/2,MROUND(K304,0.175)-0.0749,MROUND(K304,0.175)+0.1001),'swingweight table'!$D$2:$D$2601,1))</f>
        <v>#N/A</v>
      </c>
      <c r="N304" s="55">
        <f t="shared" si="36"/>
        <v>0</v>
      </c>
      <c r="O304" s="22">
        <f t="shared" si="44"/>
        <v>0</v>
      </c>
      <c r="P304" s="22">
        <f t="shared" si="37"/>
        <v>0</v>
      </c>
      <c r="Q304" s="22">
        <f t="shared" si="38"/>
        <v>0</v>
      </c>
      <c r="R304" s="22">
        <f t="shared" si="39"/>
        <v>0</v>
      </c>
      <c r="S304" s="24">
        <f t="shared" si="40"/>
        <v>0</v>
      </c>
      <c r="T304" s="24">
        <f t="shared" si="41"/>
        <v>0</v>
      </c>
      <c r="U304" s="5"/>
      <c r="V304" s="5"/>
      <c r="W304" s="5"/>
      <c r="X304" s="5"/>
      <c r="Y304" s="5"/>
      <c r="Z304" s="5"/>
      <c r="AA304" s="5"/>
    </row>
    <row r="305" spans="1:27" x14ac:dyDescent="0.2">
      <c r="A305" s="17"/>
      <c r="B305" s="15"/>
      <c r="D305" s="15"/>
      <c r="E305" s="51"/>
      <c r="F305" s="51"/>
      <c r="G305" s="63"/>
      <c r="H305" s="7"/>
      <c r="I305" s="61" t="e">
        <f>INDEX('swingweight table'!$B$2:$B$2601,MATCH(MROUND(K305,0.175)+0.0001,'swingweight table'!$A$2:$A$2601,1))</f>
        <v>#N/A</v>
      </c>
      <c r="J305" s="60" t="e">
        <f>INDEX('swingweight table'!$B$2:$B$2601,MATCH(MROUND(O305,0.175)+0.0001,'swingweight table'!$A$2:$A$2601,1))</f>
        <v>#N/A</v>
      </c>
      <c r="K305" s="60">
        <f t="shared" si="42"/>
        <v>0</v>
      </c>
      <c r="L305" s="60">
        <f t="shared" si="43"/>
        <v>0</v>
      </c>
      <c r="M305" s="55" t="e">
        <f>INDEX('swingweight table'!$E$2:$E$2601,MATCH(IF(K305&lt;((MROUND(K305,0.175)+0.1)+(MROUND(K305,0.175)-0.075))/2,MROUND(K305,0.175)-0.0749,MROUND(K305,0.175)+0.1001),'swingweight table'!$D$2:$D$2601,1))</f>
        <v>#N/A</v>
      </c>
      <c r="N305" s="55">
        <f t="shared" si="36"/>
        <v>0</v>
      </c>
      <c r="O305" s="22">
        <f t="shared" si="44"/>
        <v>0</v>
      </c>
      <c r="P305" s="22">
        <f t="shared" si="37"/>
        <v>0</v>
      </c>
      <c r="Q305" s="22">
        <f t="shared" si="38"/>
        <v>0</v>
      </c>
      <c r="R305" s="22">
        <f t="shared" si="39"/>
        <v>0</v>
      </c>
      <c r="S305" s="24">
        <f t="shared" si="40"/>
        <v>0</v>
      </c>
      <c r="T305" s="24">
        <f t="shared" si="41"/>
        <v>0</v>
      </c>
      <c r="U305" s="5"/>
      <c r="V305" s="5"/>
      <c r="W305" s="5"/>
      <c r="X305" s="5"/>
      <c r="Y305" s="5"/>
      <c r="Z305" s="5"/>
      <c r="AA305" s="5"/>
    </row>
    <row r="306" spans="1:27" x14ac:dyDescent="0.2">
      <c r="A306" s="17"/>
      <c r="B306" s="15"/>
      <c r="D306" s="15"/>
      <c r="E306" s="51"/>
      <c r="F306" s="51"/>
      <c r="G306" s="63"/>
      <c r="H306" s="7"/>
      <c r="I306" s="61" t="e">
        <f>INDEX('swingweight table'!$B$2:$B$2601,MATCH(MROUND(K306,0.175)+0.0001,'swingweight table'!$A$2:$A$2601,1))</f>
        <v>#N/A</v>
      </c>
      <c r="J306" s="60" t="e">
        <f>INDEX('swingweight table'!$B$2:$B$2601,MATCH(MROUND(O306,0.175)+0.0001,'swingweight table'!$A$2:$A$2601,1))</f>
        <v>#N/A</v>
      </c>
      <c r="K306" s="60">
        <f t="shared" si="42"/>
        <v>0</v>
      </c>
      <c r="L306" s="60">
        <f t="shared" si="43"/>
        <v>0</v>
      </c>
      <c r="M306" s="55" t="e">
        <f>INDEX('swingweight table'!$E$2:$E$2601,MATCH(IF(K306&lt;((MROUND(K306,0.175)+0.1)+(MROUND(K306,0.175)-0.075))/2,MROUND(K306,0.175)-0.0749,MROUND(K306,0.175)+0.1001),'swingweight table'!$D$2:$D$2601,1))</f>
        <v>#N/A</v>
      </c>
      <c r="N306" s="55">
        <f t="shared" si="36"/>
        <v>0</v>
      </c>
      <c r="O306" s="22">
        <f t="shared" si="44"/>
        <v>0</v>
      </c>
      <c r="P306" s="22">
        <f t="shared" si="37"/>
        <v>0</v>
      </c>
      <c r="Q306" s="22">
        <f t="shared" si="38"/>
        <v>0</v>
      </c>
      <c r="R306" s="22">
        <f t="shared" si="39"/>
        <v>0</v>
      </c>
      <c r="S306" s="24">
        <f t="shared" si="40"/>
        <v>0</v>
      </c>
      <c r="T306" s="24">
        <f t="shared" si="41"/>
        <v>0</v>
      </c>
      <c r="U306" s="5"/>
      <c r="V306" s="5"/>
      <c r="W306" s="5"/>
      <c r="X306" s="5"/>
      <c r="Y306" s="5"/>
      <c r="Z306" s="5"/>
      <c r="AA306" s="5"/>
    </row>
    <row r="307" spans="1:27" x14ac:dyDescent="0.2">
      <c r="A307" s="17"/>
      <c r="B307" s="15"/>
      <c r="D307" s="15"/>
      <c r="E307" s="51"/>
      <c r="F307" s="51"/>
      <c r="G307" s="63"/>
      <c r="H307" s="7"/>
      <c r="I307" s="61" t="e">
        <f>INDEX('swingweight table'!$B$2:$B$2601,MATCH(MROUND(K307,0.175)+0.0001,'swingweight table'!$A$2:$A$2601,1))</f>
        <v>#N/A</v>
      </c>
      <c r="J307" s="60" t="e">
        <f>INDEX('swingweight table'!$B$2:$B$2601,MATCH(MROUND(O307,0.175)+0.0001,'swingweight table'!$A$2:$A$2601,1))</f>
        <v>#N/A</v>
      </c>
      <c r="K307" s="60">
        <f t="shared" si="42"/>
        <v>0</v>
      </c>
      <c r="L307" s="60">
        <f t="shared" si="43"/>
        <v>0</v>
      </c>
      <c r="M307" s="55" t="e">
        <f>INDEX('swingweight table'!$E$2:$E$2601,MATCH(IF(K307&lt;((MROUND(K307,0.175)+0.1)+(MROUND(K307,0.175)-0.075))/2,MROUND(K307,0.175)-0.0749,MROUND(K307,0.175)+0.1001),'swingweight table'!$D$2:$D$2601,1))</f>
        <v>#N/A</v>
      </c>
      <c r="N307" s="55">
        <f t="shared" si="36"/>
        <v>0</v>
      </c>
      <c r="O307" s="22">
        <f t="shared" si="44"/>
        <v>0</v>
      </c>
      <c r="P307" s="22">
        <f t="shared" si="37"/>
        <v>0</v>
      </c>
      <c r="Q307" s="22">
        <f t="shared" si="38"/>
        <v>0</v>
      </c>
      <c r="R307" s="22">
        <f t="shared" si="39"/>
        <v>0</v>
      </c>
      <c r="S307" s="24">
        <f t="shared" si="40"/>
        <v>0</v>
      </c>
      <c r="T307" s="24">
        <f t="shared" si="41"/>
        <v>0</v>
      </c>
      <c r="U307" s="5"/>
      <c r="V307" s="5"/>
      <c r="W307" s="5"/>
      <c r="X307" s="5"/>
      <c r="Y307" s="5"/>
      <c r="Z307" s="5"/>
      <c r="AA307" s="5"/>
    </row>
    <row r="308" spans="1:27" x14ac:dyDescent="0.2">
      <c r="A308" s="17"/>
      <c r="B308" s="15"/>
      <c r="D308" s="15"/>
      <c r="E308" s="51"/>
      <c r="F308" s="51"/>
      <c r="G308" s="63"/>
      <c r="H308" s="7"/>
      <c r="I308" s="61" t="e">
        <f>INDEX('swingweight table'!$B$2:$B$2601,MATCH(MROUND(K308,0.175)+0.0001,'swingweight table'!$A$2:$A$2601,1))</f>
        <v>#N/A</v>
      </c>
      <c r="J308" s="60" t="e">
        <f>INDEX('swingweight table'!$B$2:$B$2601,MATCH(MROUND(O308,0.175)+0.0001,'swingweight table'!$A$2:$A$2601,1))</f>
        <v>#N/A</v>
      </c>
      <c r="K308" s="60">
        <f t="shared" si="42"/>
        <v>0</v>
      </c>
      <c r="L308" s="60">
        <f t="shared" si="43"/>
        <v>0</v>
      </c>
      <c r="M308" s="55" t="e">
        <f>INDEX('swingweight table'!$E$2:$E$2601,MATCH(IF(K308&lt;((MROUND(K308,0.175)+0.1)+(MROUND(K308,0.175)-0.075))/2,MROUND(K308,0.175)-0.0749,MROUND(K308,0.175)+0.1001),'swingweight table'!$D$2:$D$2601,1))</f>
        <v>#N/A</v>
      </c>
      <c r="N308" s="55">
        <f t="shared" si="36"/>
        <v>0</v>
      </c>
      <c r="O308" s="22">
        <f t="shared" si="44"/>
        <v>0</v>
      </c>
      <c r="P308" s="22">
        <f t="shared" si="37"/>
        <v>0</v>
      </c>
      <c r="Q308" s="22">
        <f t="shared" si="38"/>
        <v>0</v>
      </c>
      <c r="R308" s="22">
        <f t="shared" si="39"/>
        <v>0</v>
      </c>
      <c r="S308" s="24">
        <f t="shared" si="40"/>
        <v>0</v>
      </c>
      <c r="T308" s="24">
        <f t="shared" si="41"/>
        <v>0</v>
      </c>
      <c r="U308" s="5"/>
      <c r="V308" s="5"/>
      <c r="W308" s="5"/>
      <c r="X308" s="5"/>
      <c r="Y308" s="5"/>
      <c r="Z308" s="5"/>
      <c r="AA308" s="5"/>
    </row>
    <row r="309" spans="1:27" x14ac:dyDescent="0.2">
      <c r="A309" s="17"/>
      <c r="B309" s="15"/>
      <c r="D309" s="15"/>
      <c r="E309" s="51"/>
      <c r="F309" s="51"/>
      <c r="G309" s="63"/>
      <c r="H309" s="7"/>
      <c r="I309" s="61" t="e">
        <f>INDEX('swingweight table'!$B$2:$B$2601,MATCH(MROUND(K309,0.175)+0.0001,'swingweight table'!$A$2:$A$2601,1))</f>
        <v>#N/A</v>
      </c>
      <c r="J309" s="60" t="e">
        <f>INDEX('swingweight table'!$B$2:$B$2601,MATCH(MROUND(O309,0.175)+0.0001,'swingweight table'!$A$2:$A$2601,1))</f>
        <v>#N/A</v>
      </c>
      <c r="K309" s="60">
        <f t="shared" si="42"/>
        <v>0</v>
      </c>
      <c r="L309" s="60">
        <f t="shared" si="43"/>
        <v>0</v>
      </c>
      <c r="M309" s="55" t="e">
        <f>INDEX('swingweight table'!$E$2:$E$2601,MATCH(IF(K309&lt;((MROUND(K309,0.175)+0.1)+(MROUND(K309,0.175)-0.075))/2,MROUND(K309,0.175)-0.0749,MROUND(K309,0.175)+0.1001),'swingweight table'!$D$2:$D$2601,1))</f>
        <v>#N/A</v>
      </c>
      <c r="N309" s="55">
        <f t="shared" si="36"/>
        <v>0</v>
      </c>
      <c r="O309" s="22">
        <f t="shared" si="44"/>
        <v>0</v>
      </c>
      <c r="P309" s="22">
        <f t="shared" si="37"/>
        <v>0</v>
      </c>
      <c r="Q309" s="22">
        <f t="shared" si="38"/>
        <v>0</v>
      </c>
      <c r="R309" s="22">
        <f t="shared" si="39"/>
        <v>0</v>
      </c>
      <c r="S309" s="24">
        <f t="shared" si="40"/>
        <v>0</v>
      </c>
      <c r="T309" s="24">
        <f t="shared" si="41"/>
        <v>0</v>
      </c>
      <c r="U309" s="5"/>
      <c r="V309" s="5"/>
      <c r="W309" s="5"/>
      <c r="X309" s="5"/>
      <c r="Y309" s="5"/>
      <c r="Z309" s="5"/>
      <c r="AA309" s="5"/>
    </row>
    <row r="310" spans="1:27" x14ac:dyDescent="0.2">
      <c r="A310" s="17"/>
      <c r="B310" s="15"/>
      <c r="D310" s="15"/>
      <c r="E310" s="51"/>
      <c r="F310" s="51"/>
      <c r="G310" s="63"/>
      <c r="H310" s="7"/>
      <c r="I310" s="61" t="e">
        <f>INDEX('swingweight table'!$B$2:$B$2601,MATCH(MROUND(K310,0.175)+0.0001,'swingweight table'!$A$2:$A$2601,1))</f>
        <v>#N/A</v>
      </c>
      <c r="J310" s="60" t="e">
        <f>INDEX('swingweight table'!$B$2:$B$2601,MATCH(MROUND(O310,0.175)+0.0001,'swingweight table'!$A$2:$A$2601,1))</f>
        <v>#N/A</v>
      </c>
      <c r="K310" s="60">
        <f t="shared" si="42"/>
        <v>0</v>
      </c>
      <c r="L310" s="60">
        <f t="shared" si="43"/>
        <v>0</v>
      </c>
      <c r="M310" s="55" t="e">
        <f>INDEX('swingweight table'!$E$2:$E$2601,MATCH(IF(K310&lt;((MROUND(K310,0.175)+0.1)+(MROUND(K310,0.175)-0.075))/2,MROUND(K310,0.175)-0.0749,MROUND(K310,0.175)+0.1001),'swingweight table'!$D$2:$D$2601,1))</f>
        <v>#N/A</v>
      </c>
      <c r="N310" s="55">
        <f t="shared" si="36"/>
        <v>0</v>
      </c>
      <c r="O310" s="22">
        <f t="shared" si="44"/>
        <v>0</v>
      </c>
      <c r="P310" s="22">
        <f t="shared" si="37"/>
        <v>0</v>
      </c>
      <c r="Q310" s="22">
        <f t="shared" si="38"/>
        <v>0</v>
      </c>
      <c r="R310" s="22">
        <f t="shared" si="39"/>
        <v>0</v>
      </c>
      <c r="S310" s="24">
        <f t="shared" si="40"/>
        <v>0</v>
      </c>
      <c r="T310" s="24">
        <f t="shared" si="41"/>
        <v>0</v>
      </c>
      <c r="U310" s="5"/>
      <c r="V310" s="5"/>
      <c r="W310" s="5"/>
      <c r="X310" s="5"/>
      <c r="Y310" s="5"/>
      <c r="Z310" s="5"/>
      <c r="AA310" s="5"/>
    </row>
    <row r="311" spans="1:27" x14ac:dyDescent="0.2">
      <c r="A311" s="17"/>
      <c r="B311" s="15"/>
      <c r="D311" s="15"/>
      <c r="E311" s="51"/>
      <c r="F311" s="51"/>
      <c r="G311" s="63"/>
      <c r="H311" s="7"/>
      <c r="I311" s="61" t="e">
        <f>INDEX('swingweight table'!$B$2:$B$2601,MATCH(MROUND(K311,0.175)+0.0001,'swingweight table'!$A$2:$A$2601,1))</f>
        <v>#N/A</v>
      </c>
      <c r="J311" s="60" t="e">
        <f>INDEX('swingweight table'!$B$2:$B$2601,MATCH(MROUND(O311,0.175)+0.0001,'swingweight table'!$A$2:$A$2601,1))</f>
        <v>#N/A</v>
      </c>
      <c r="K311" s="60">
        <f t="shared" si="42"/>
        <v>0</v>
      </c>
      <c r="L311" s="60">
        <f t="shared" si="43"/>
        <v>0</v>
      </c>
      <c r="M311" s="55" t="e">
        <f>INDEX('swingweight table'!$E$2:$E$2601,MATCH(IF(K311&lt;((MROUND(K311,0.175)+0.1)+(MROUND(K311,0.175)-0.075))/2,MROUND(K311,0.175)-0.0749,MROUND(K311,0.175)+0.1001),'swingweight table'!$D$2:$D$2601,1))</f>
        <v>#N/A</v>
      </c>
      <c r="N311" s="55">
        <f t="shared" si="36"/>
        <v>0</v>
      </c>
      <c r="O311" s="22">
        <f t="shared" si="44"/>
        <v>0</v>
      </c>
      <c r="P311" s="22">
        <f t="shared" si="37"/>
        <v>0</v>
      </c>
      <c r="Q311" s="22">
        <f t="shared" si="38"/>
        <v>0</v>
      </c>
      <c r="R311" s="22">
        <f t="shared" si="39"/>
        <v>0</v>
      </c>
      <c r="S311" s="24">
        <f t="shared" si="40"/>
        <v>0</v>
      </c>
      <c r="T311" s="24">
        <f t="shared" si="41"/>
        <v>0</v>
      </c>
      <c r="U311" s="5"/>
      <c r="V311" s="5"/>
      <c r="W311" s="5"/>
      <c r="X311" s="5"/>
      <c r="Y311" s="5"/>
      <c r="Z311" s="5"/>
      <c r="AA311" s="5"/>
    </row>
    <row r="312" spans="1:27" x14ac:dyDescent="0.2">
      <c r="A312" s="17"/>
      <c r="B312" s="15"/>
      <c r="D312" s="15"/>
      <c r="E312" s="51"/>
      <c r="F312" s="51"/>
      <c r="G312" s="63"/>
      <c r="H312" s="7"/>
      <c r="I312" s="61" t="e">
        <f>INDEX('swingweight table'!$B$2:$B$2601,MATCH(MROUND(K312,0.175)+0.0001,'swingweight table'!$A$2:$A$2601,1))</f>
        <v>#N/A</v>
      </c>
      <c r="J312" s="60" t="e">
        <f>INDEX('swingweight table'!$B$2:$B$2601,MATCH(MROUND(O312,0.175)+0.0001,'swingweight table'!$A$2:$A$2601,1))</f>
        <v>#N/A</v>
      </c>
      <c r="K312" s="60">
        <f t="shared" si="42"/>
        <v>0</v>
      </c>
      <c r="L312" s="60">
        <f t="shared" si="43"/>
        <v>0</v>
      </c>
      <c r="M312" s="55" t="e">
        <f>INDEX('swingweight table'!$E$2:$E$2601,MATCH(IF(K312&lt;((MROUND(K312,0.175)+0.1)+(MROUND(K312,0.175)-0.075))/2,MROUND(K312,0.175)-0.0749,MROUND(K312,0.175)+0.1001),'swingweight table'!$D$2:$D$2601,1))</f>
        <v>#N/A</v>
      </c>
      <c r="N312" s="55">
        <f t="shared" si="36"/>
        <v>0</v>
      </c>
      <c r="O312" s="22">
        <f t="shared" si="44"/>
        <v>0</v>
      </c>
      <c r="P312" s="22">
        <f t="shared" si="37"/>
        <v>0</v>
      </c>
      <c r="Q312" s="22">
        <f t="shared" si="38"/>
        <v>0</v>
      </c>
      <c r="R312" s="22">
        <f t="shared" si="39"/>
        <v>0</v>
      </c>
      <c r="S312" s="24">
        <f t="shared" si="40"/>
        <v>0</v>
      </c>
      <c r="T312" s="24">
        <f t="shared" si="41"/>
        <v>0</v>
      </c>
      <c r="U312" s="5"/>
      <c r="V312" s="5"/>
      <c r="W312" s="5"/>
      <c r="X312" s="5"/>
      <c r="Y312" s="5"/>
      <c r="Z312" s="5"/>
      <c r="AA312" s="5"/>
    </row>
    <row r="313" spans="1:27" x14ac:dyDescent="0.2">
      <c r="A313" s="17"/>
      <c r="B313" s="15"/>
      <c r="D313" s="15"/>
      <c r="E313" s="51"/>
      <c r="F313" s="51"/>
      <c r="G313" s="63"/>
      <c r="H313" s="7"/>
      <c r="I313" s="61" t="e">
        <f>INDEX('swingweight table'!$B$2:$B$2601,MATCH(MROUND(K313,0.175)+0.0001,'swingweight table'!$A$2:$A$2601,1))</f>
        <v>#N/A</v>
      </c>
      <c r="J313" s="60" t="e">
        <f>INDEX('swingweight table'!$B$2:$B$2601,MATCH(MROUND(O313,0.175)+0.0001,'swingweight table'!$A$2:$A$2601,1))</f>
        <v>#N/A</v>
      </c>
      <c r="K313" s="60">
        <f t="shared" si="42"/>
        <v>0</v>
      </c>
      <c r="L313" s="60">
        <f t="shared" si="43"/>
        <v>0</v>
      </c>
      <c r="M313" s="55" t="e">
        <f>INDEX('swingweight table'!$E$2:$E$2601,MATCH(IF(K313&lt;((MROUND(K313,0.175)+0.1)+(MROUND(K313,0.175)-0.075))/2,MROUND(K313,0.175)-0.0749,MROUND(K313,0.175)+0.1001),'swingweight table'!$D$2:$D$2601,1))</f>
        <v>#N/A</v>
      </c>
      <c r="N313" s="55">
        <f t="shared" si="36"/>
        <v>0</v>
      </c>
      <c r="O313" s="22">
        <f t="shared" si="44"/>
        <v>0</v>
      </c>
      <c r="P313" s="22">
        <f t="shared" si="37"/>
        <v>0</v>
      </c>
      <c r="Q313" s="22">
        <f t="shared" si="38"/>
        <v>0</v>
      </c>
      <c r="R313" s="22">
        <f t="shared" si="39"/>
        <v>0</v>
      </c>
      <c r="S313" s="24">
        <f t="shared" si="40"/>
        <v>0</v>
      </c>
      <c r="T313" s="24">
        <f t="shared" si="41"/>
        <v>0</v>
      </c>
      <c r="U313" s="5"/>
      <c r="V313" s="5"/>
      <c r="W313" s="5"/>
      <c r="X313" s="5"/>
      <c r="Y313" s="5"/>
      <c r="Z313" s="5"/>
      <c r="AA313" s="5"/>
    </row>
    <row r="314" spans="1:27" x14ac:dyDescent="0.2">
      <c r="A314" s="17"/>
      <c r="B314" s="15"/>
      <c r="D314" s="15"/>
      <c r="E314" s="51"/>
      <c r="F314" s="51"/>
      <c r="G314" s="63"/>
      <c r="H314" s="7"/>
      <c r="I314" s="61" t="e">
        <f>INDEX('swingweight table'!$B$2:$B$2601,MATCH(MROUND(K314,0.175)+0.0001,'swingweight table'!$A$2:$A$2601,1))</f>
        <v>#N/A</v>
      </c>
      <c r="J314" s="60" t="e">
        <f>INDEX('swingweight table'!$B$2:$B$2601,MATCH(MROUND(O314,0.175)+0.0001,'swingweight table'!$A$2:$A$2601,1))</f>
        <v>#N/A</v>
      </c>
      <c r="K314" s="60">
        <f t="shared" si="42"/>
        <v>0</v>
      </c>
      <c r="L314" s="60">
        <f t="shared" si="43"/>
        <v>0</v>
      </c>
      <c r="M314" s="55" t="e">
        <f>INDEX('swingweight table'!$E$2:$E$2601,MATCH(IF(K314&lt;((MROUND(K314,0.175)+0.1)+(MROUND(K314,0.175)-0.075))/2,MROUND(K314,0.175)-0.0749,MROUND(K314,0.175)+0.1001),'swingweight table'!$D$2:$D$2601,1))</f>
        <v>#N/A</v>
      </c>
      <c r="N314" s="55">
        <f t="shared" si="36"/>
        <v>0</v>
      </c>
      <c r="O314" s="22">
        <f t="shared" si="44"/>
        <v>0</v>
      </c>
      <c r="P314" s="22">
        <f t="shared" si="37"/>
        <v>0</v>
      </c>
      <c r="Q314" s="22">
        <f t="shared" si="38"/>
        <v>0</v>
      </c>
      <c r="R314" s="22">
        <f t="shared" si="39"/>
        <v>0</v>
      </c>
      <c r="S314" s="24">
        <f t="shared" si="40"/>
        <v>0</v>
      </c>
      <c r="T314" s="24">
        <f t="shared" si="41"/>
        <v>0</v>
      </c>
      <c r="U314" s="5"/>
      <c r="V314" s="5"/>
      <c r="W314" s="5"/>
      <c r="X314" s="5"/>
      <c r="Y314" s="5"/>
      <c r="Z314" s="5"/>
      <c r="AA314" s="5"/>
    </row>
    <row r="315" spans="1:27" x14ac:dyDescent="0.2">
      <c r="A315" s="17"/>
      <c r="B315" s="15"/>
      <c r="D315" s="15"/>
      <c r="E315" s="51"/>
      <c r="F315" s="51"/>
      <c r="G315" s="63"/>
      <c r="H315" s="7"/>
      <c r="I315" s="61" t="e">
        <f>INDEX('swingweight table'!$B$2:$B$2601,MATCH(MROUND(K315,0.175)+0.0001,'swingweight table'!$A$2:$A$2601,1))</f>
        <v>#N/A</v>
      </c>
      <c r="J315" s="60" t="e">
        <f>INDEX('swingweight table'!$B$2:$B$2601,MATCH(MROUND(O315,0.175)+0.0001,'swingweight table'!$A$2:$A$2601,1))</f>
        <v>#N/A</v>
      </c>
      <c r="K315" s="60">
        <f t="shared" si="42"/>
        <v>0</v>
      </c>
      <c r="L315" s="60">
        <f t="shared" si="43"/>
        <v>0</v>
      </c>
      <c r="M315" s="55" t="e">
        <f>INDEX('swingweight table'!$E$2:$E$2601,MATCH(IF(K315&lt;((MROUND(K315,0.175)+0.1)+(MROUND(K315,0.175)-0.075))/2,MROUND(K315,0.175)-0.0749,MROUND(K315,0.175)+0.1001),'swingweight table'!$D$2:$D$2601,1))</f>
        <v>#N/A</v>
      </c>
      <c r="N315" s="55">
        <f t="shared" si="36"/>
        <v>0</v>
      </c>
      <c r="O315" s="22">
        <f t="shared" si="44"/>
        <v>0</v>
      </c>
      <c r="P315" s="22">
        <f t="shared" si="37"/>
        <v>0</v>
      </c>
      <c r="Q315" s="22">
        <f t="shared" si="38"/>
        <v>0</v>
      </c>
      <c r="R315" s="22">
        <f t="shared" si="39"/>
        <v>0</v>
      </c>
      <c r="S315" s="24">
        <f t="shared" si="40"/>
        <v>0</v>
      </c>
      <c r="T315" s="24">
        <f t="shared" si="41"/>
        <v>0</v>
      </c>
      <c r="U315" s="5"/>
      <c r="V315" s="5"/>
      <c r="W315" s="5"/>
      <c r="X315" s="5"/>
      <c r="Y315" s="5"/>
      <c r="Z315" s="5"/>
      <c r="AA315" s="5"/>
    </row>
    <row r="316" spans="1:27" x14ac:dyDescent="0.2">
      <c r="A316" s="17"/>
      <c r="B316" s="15"/>
      <c r="D316" s="15"/>
      <c r="E316" s="51"/>
      <c r="F316" s="51"/>
      <c r="G316" s="63"/>
      <c r="H316" s="7"/>
      <c r="I316" s="61" t="e">
        <f>INDEX('swingweight table'!$B$2:$B$2601,MATCH(MROUND(K316,0.175)+0.0001,'swingweight table'!$A$2:$A$2601,1))</f>
        <v>#N/A</v>
      </c>
      <c r="J316" s="60" t="e">
        <f>INDEX('swingweight table'!$B$2:$B$2601,MATCH(MROUND(O316,0.175)+0.0001,'swingweight table'!$A$2:$A$2601,1))</f>
        <v>#N/A</v>
      </c>
      <c r="K316" s="60">
        <f t="shared" si="42"/>
        <v>0</v>
      </c>
      <c r="L316" s="60">
        <f t="shared" si="43"/>
        <v>0</v>
      </c>
      <c r="M316" s="55" t="e">
        <f>INDEX('swingweight table'!$E$2:$E$2601,MATCH(IF(K316&lt;((MROUND(K316,0.175)+0.1)+(MROUND(K316,0.175)-0.075))/2,MROUND(K316,0.175)-0.0749,MROUND(K316,0.175)+0.1001),'swingweight table'!$D$2:$D$2601,1))</f>
        <v>#N/A</v>
      </c>
      <c r="N316" s="55">
        <f t="shared" si="36"/>
        <v>0</v>
      </c>
      <c r="O316" s="22">
        <f t="shared" si="44"/>
        <v>0</v>
      </c>
      <c r="P316" s="22">
        <f t="shared" si="37"/>
        <v>0</v>
      </c>
      <c r="Q316" s="22">
        <f t="shared" si="38"/>
        <v>0</v>
      </c>
      <c r="R316" s="22">
        <f t="shared" si="39"/>
        <v>0</v>
      </c>
      <c r="S316" s="24">
        <f t="shared" si="40"/>
        <v>0</v>
      </c>
      <c r="T316" s="24">
        <f t="shared" si="41"/>
        <v>0</v>
      </c>
      <c r="U316" s="5"/>
      <c r="V316" s="5"/>
      <c r="W316" s="5"/>
      <c r="X316" s="5"/>
      <c r="Y316" s="5"/>
      <c r="Z316" s="5"/>
      <c r="AA316" s="5"/>
    </row>
    <row r="317" spans="1:27" x14ac:dyDescent="0.2">
      <c r="A317" s="17"/>
      <c r="B317" s="15"/>
      <c r="D317" s="15"/>
      <c r="E317" s="51"/>
      <c r="F317" s="51"/>
      <c r="G317" s="63"/>
      <c r="H317" s="7"/>
      <c r="I317" s="61" t="e">
        <f>INDEX('swingweight table'!$B$2:$B$2601,MATCH(MROUND(K317,0.175)+0.0001,'swingweight table'!$A$2:$A$2601,1))</f>
        <v>#N/A</v>
      </c>
      <c r="J317" s="60" t="e">
        <f>INDEX('swingweight table'!$B$2:$B$2601,MATCH(MROUND(O317,0.175)+0.0001,'swingweight table'!$A$2:$A$2601,1))</f>
        <v>#N/A</v>
      </c>
      <c r="K317" s="60">
        <f t="shared" si="42"/>
        <v>0</v>
      </c>
      <c r="L317" s="60">
        <f t="shared" si="43"/>
        <v>0</v>
      </c>
      <c r="M317" s="55" t="e">
        <f>INDEX('swingweight table'!$E$2:$E$2601,MATCH(IF(K317&lt;((MROUND(K317,0.175)+0.1)+(MROUND(K317,0.175)-0.075))/2,MROUND(K317,0.175)-0.0749,MROUND(K317,0.175)+0.1001),'swingweight table'!$D$2:$D$2601,1))</f>
        <v>#N/A</v>
      </c>
      <c r="N317" s="55">
        <f t="shared" si="36"/>
        <v>0</v>
      </c>
      <c r="O317" s="22">
        <f t="shared" si="44"/>
        <v>0</v>
      </c>
      <c r="P317" s="22">
        <f t="shared" si="37"/>
        <v>0</v>
      </c>
      <c r="Q317" s="22">
        <f t="shared" si="38"/>
        <v>0</v>
      </c>
      <c r="R317" s="22">
        <f t="shared" si="39"/>
        <v>0</v>
      </c>
      <c r="S317" s="24">
        <f t="shared" si="40"/>
        <v>0</v>
      </c>
      <c r="T317" s="24">
        <f t="shared" si="41"/>
        <v>0</v>
      </c>
      <c r="U317" s="5"/>
      <c r="V317" s="5"/>
      <c r="W317" s="5"/>
      <c r="X317" s="5"/>
      <c r="Y317" s="5"/>
      <c r="Z317" s="5"/>
      <c r="AA317" s="5"/>
    </row>
    <row r="318" spans="1:27" x14ac:dyDescent="0.2">
      <c r="A318" s="17"/>
      <c r="B318" s="15"/>
      <c r="D318" s="15"/>
      <c r="E318" s="51"/>
      <c r="F318" s="51"/>
      <c r="G318" s="63"/>
      <c r="H318" s="7"/>
      <c r="I318" s="61" t="e">
        <f>INDEX('swingweight table'!$B$2:$B$2601,MATCH(MROUND(K318,0.175)+0.0001,'swingweight table'!$A$2:$A$2601,1))</f>
        <v>#N/A</v>
      </c>
      <c r="J318" s="60" t="e">
        <f>INDEX('swingweight table'!$B$2:$B$2601,MATCH(MROUND(O318,0.175)+0.0001,'swingweight table'!$A$2:$A$2601,1))</f>
        <v>#N/A</v>
      </c>
      <c r="K318" s="60">
        <f t="shared" si="42"/>
        <v>0</v>
      </c>
      <c r="L318" s="60">
        <f t="shared" si="43"/>
        <v>0</v>
      </c>
      <c r="M318" s="55" t="e">
        <f>INDEX('swingweight table'!$E$2:$E$2601,MATCH(IF(K318&lt;((MROUND(K318,0.175)+0.1)+(MROUND(K318,0.175)-0.075))/2,MROUND(K318,0.175)-0.0749,MROUND(K318,0.175)+0.1001),'swingweight table'!$D$2:$D$2601,1))</f>
        <v>#N/A</v>
      </c>
      <c r="N318" s="55">
        <f t="shared" si="36"/>
        <v>0</v>
      </c>
      <c r="O318" s="22">
        <f t="shared" si="44"/>
        <v>0</v>
      </c>
      <c r="P318" s="22">
        <f t="shared" si="37"/>
        <v>0</v>
      </c>
      <c r="Q318" s="22">
        <f t="shared" si="38"/>
        <v>0</v>
      </c>
      <c r="R318" s="22">
        <f t="shared" si="39"/>
        <v>0</v>
      </c>
      <c r="S318" s="24">
        <f t="shared" si="40"/>
        <v>0</v>
      </c>
      <c r="T318" s="24">
        <f t="shared" si="41"/>
        <v>0</v>
      </c>
      <c r="U318" s="5"/>
      <c r="V318" s="5"/>
      <c r="W318" s="5"/>
      <c r="X318" s="5"/>
      <c r="Y318" s="5"/>
      <c r="Z318" s="5"/>
      <c r="AA318" s="5"/>
    </row>
    <row r="319" spans="1:27" x14ac:dyDescent="0.2">
      <c r="A319" s="17"/>
      <c r="B319" s="15"/>
      <c r="D319" s="15"/>
      <c r="E319" s="51"/>
      <c r="F319" s="51"/>
      <c r="G319" s="63"/>
      <c r="H319" s="7"/>
      <c r="I319" s="61" t="e">
        <f>INDEX('swingweight table'!$B$2:$B$2601,MATCH(MROUND(K319,0.175)+0.0001,'swingweight table'!$A$2:$A$2601,1))</f>
        <v>#N/A</v>
      </c>
      <c r="J319" s="60" t="e">
        <f>INDEX('swingweight table'!$B$2:$B$2601,MATCH(MROUND(O319,0.175)+0.0001,'swingweight table'!$A$2:$A$2601,1))</f>
        <v>#N/A</v>
      </c>
      <c r="K319" s="60">
        <f t="shared" si="42"/>
        <v>0</v>
      </c>
      <c r="L319" s="60">
        <f t="shared" si="43"/>
        <v>0</v>
      </c>
      <c r="M319" s="55" t="e">
        <f>INDEX('swingweight table'!$E$2:$E$2601,MATCH(IF(K319&lt;((MROUND(K319,0.175)+0.1)+(MROUND(K319,0.175)-0.075))/2,MROUND(K319,0.175)-0.0749,MROUND(K319,0.175)+0.1001),'swingweight table'!$D$2:$D$2601,1))</f>
        <v>#N/A</v>
      </c>
      <c r="N319" s="55">
        <f t="shared" si="36"/>
        <v>0</v>
      </c>
      <c r="O319" s="22">
        <f t="shared" si="44"/>
        <v>0</v>
      </c>
      <c r="P319" s="22">
        <f t="shared" si="37"/>
        <v>0</v>
      </c>
      <c r="Q319" s="22">
        <f t="shared" si="38"/>
        <v>0</v>
      </c>
      <c r="R319" s="22">
        <f t="shared" si="39"/>
        <v>0</v>
      </c>
      <c r="S319" s="24">
        <f t="shared" si="40"/>
        <v>0</v>
      </c>
      <c r="T319" s="24">
        <f t="shared" si="41"/>
        <v>0</v>
      </c>
      <c r="U319" s="5"/>
      <c r="V319" s="5"/>
      <c r="W319" s="5"/>
      <c r="X319" s="5"/>
      <c r="Y319" s="5"/>
      <c r="Z319" s="5"/>
      <c r="AA319" s="5"/>
    </row>
    <row r="320" spans="1:27" x14ac:dyDescent="0.2">
      <c r="A320" s="17"/>
      <c r="B320" s="15"/>
      <c r="D320" s="15"/>
      <c r="E320" s="51"/>
      <c r="F320" s="51"/>
      <c r="G320" s="63"/>
      <c r="H320" s="7"/>
      <c r="I320" s="61" t="e">
        <f>INDEX('swingweight table'!$B$2:$B$2601,MATCH(MROUND(K320,0.175)+0.0001,'swingweight table'!$A$2:$A$2601,1))</f>
        <v>#N/A</v>
      </c>
      <c r="J320" s="60" t="e">
        <f>INDEX('swingweight table'!$B$2:$B$2601,MATCH(MROUND(O320,0.175)+0.0001,'swingweight table'!$A$2:$A$2601,1))</f>
        <v>#N/A</v>
      </c>
      <c r="K320" s="60">
        <f t="shared" si="42"/>
        <v>0</v>
      </c>
      <c r="L320" s="60">
        <f t="shared" si="43"/>
        <v>0</v>
      </c>
      <c r="M320" s="55" t="e">
        <f>INDEX('swingweight table'!$E$2:$E$2601,MATCH(IF(K320&lt;((MROUND(K320,0.175)+0.1)+(MROUND(K320,0.175)-0.075))/2,MROUND(K320,0.175)-0.0749,MROUND(K320,0.175)+0.1001),'swingweight table'!$D$2:$D$2601,1))</f>
        <v>#N/A</v>
      </c>
      <c r="N320" s="55">
        <f t="shared" si="36"/>
        <v>0</v>
      </c>
      <c r="O320" s="22">
        <f t="shared" si="44"/>
        <v>0</v>
      </c>
      <c r="P320" s="22">
        <f t="shared" si="37"/>
        <v>0</v>
      </c>
      <c r="Q320" s="22">
        <f t="shared" si="38"/>
        <v>0</v>
      </c>
      <c r="R320" s="22">
        <f t="shared" si="39"/>
        <v>0</v>
      </c>
      <c r="S320" s="24">
        <f t="shared" si="40"/>
        <v>0</v>
      </c>
      <c r="T320" s="24">
        <f t="shared" si="41"/>
        <v>0</v>
      </c>
      <c r="U320" s="5"/>
      <c r="V320" s="5"/>
      <c r="W320" s="5"/>
      <c r="X320" s="5"/>
      <c r="Y320" s="5"/>
      <c r="Z320" s="5"/>
      <c r="AA320" s="5"/>
    </row>
    <row r="321" spans="1:27" x14ac:dyDescent="0.2">
      <c r="A321" s="17"/>
      <c r="B321" s="15"/>
      <c r="D321" s="15"/>
      <c r="E321" s="51"/>
      <c r="F321" s="51"/>
      <c r="G321" s="63"/>
      <c r="H321" s="7"/>
      <c r="I321" s="61" t="e">
        <f>INDEX('swingweight table'!$B$2:$B$2601,MATCH(MROUND(K321,0.175)+0.0001,'swingweight table'!$A$2:$A$2601,1))</f>
        <v>#N/A</v>
      </c>
      <c r="J321" s="60" t="e">
        <f>INDEX('swingweight table'!$B$2:$B$2601,MATCH(MROUND(O321,0.175)+0.0001,'swingweight table'!$A$2:$A$2601,1))</f>
        <v>#N/A</v>
      </c>
      <c r="K321" s="60">
        <f t="shared" si="42"/>
        <v>0</v>
      </c>
      <c r="L321" s="60">
        <f t="shared" si="43"/>
        <v>0</v>
      </c>
      <c r="M321" s="55" t="e">
        <f>INDEX('swingweight table'!$E$2:$E$2601,MATCH(IF(K321&lt;((MROUND(K321,0.175)+0.1)+(MROUND(K321,0.175)-0.075))/2,MROUND(K321,0.175)-0.0749,MROUND(K321,0.175)+0.1001),'swingweight table'!$D$2:$D$2601,1))</f>
        <v>#N/A</v>
      </c>
      <c r="N321" s="55">
        <f t="shared" si="36"/>
        <v>0</v>
      </c>
      <c r="O321" s="22">
        <f t="shared" si="44"/>
        <v>0</v>
      </c>
      <c r="P321" s="22">
        <f t="shared" si="37"/>
        <v>0</v>
      </c>
      <c r="Q321" s="22">
        <f t="shared" si="38"/>
        <v>0</v>
      </c>
      <c r="R321" s="22">
        <f t="shared" si="39"/>
        <v>0</v>
      </c>
      <c r="S321" s="24">
        <f t="shared" si="40"/>
        <v>0</v>
      </c>
      <c r="T321" s="24">
        <f t="shared" si="41"/>
        <v>0</v>
      </c>
      <c r="U321" s="5"/>
      <c r="V321" s="5"/>
      <c r="W321" s="5"/>
      <c r="X321" s="5"/>
      <c r="Y321" s="5"/>
      <c r="Z321" s="5"/>
      <c r="AA321" s="5"/>
    </row>
    <row r="322" spans="1:27" x14ac:dyDescent="0.2">
      <c r="A322" s="17"/>
      <c r="B322" s="15"/>
      <c r="D322" s="15"/>
      <c r="E322" s="51"/>
      <c r="F322" s="51"/>
      <c r="G322" s="63"/>
      <c r="H322" s="7"/>
      <c r="I322" s="61" t="e">
        <f>INDEX('swingweight table'!$B$2:$B$2601,MATCH(MROUND(K322,0.175)+0.0001,'swingweight table'!$A$2:$A$2601,1))</f>
        <v>#N/A</v>
      </c>
      <c r="J322" s="60" t="e">
        <f>INDEX('swingweight table'!$B$2:$B$2601,MATCH(MROUND(O322,0.175)+0.0001,'swingweight table'!$A$2:$A$2601,1))</f>
        <v>#N/A</v>
      </c>
      <c r="K322" s="60">
        <f t="shared" si="42"/>
        <v>0</v>
      </c>
      <c r="L322" s="60">
        <f t="shared" si="43"/>
        <v>0</v>
      </c>
      <c r="M322" s="55" t="e">
        <f>INDEX('swingweight table'!$E$2:$E$2601,MATCH(IF(K322&lt;((MROUND(K322,0.175)+0.1)+(MROUND(K322,0.175)-0.075))/2,MROUND(K322,0.175)-0.0749,MROUND(K322,0.175)+0.1001),'swingweight table'!$D$2:$D$2601,1))</f>
        <v>#N/A</v>
      </c>
      <c r="N322" s="55">
        <f t="shared" si="36"/>
        <v>0</v>
      </c>
      <c r="O322" s="22">
        <f t="shared" si="44"/>
        <v>0</v>
      </c>
      <c r="P322" s="22">
        <f t="shared" si="37"/>
        <v>0</v>
      </c>
      <c r="Q322" s="22">
        <f t="shared" si="38"/>
        <v>0</v>
      </c>
      <c r="R322" s="22">
        <f t="shared" si="39"/>
        <v>0</v>
      </c>
      <c r="S322" s="24">
        <f t="shared" si="40"/>
        <v>0</v>
      </c>
      <c r="T322" s="24">
        <f t="shared" si="41"/>
        <v>0</v>
      </c>
      <c r="U322" s="5"/>
      <c r="V322" s="5"/>
      <c r="W322" s="5"/>
      <c r="X322" s="5"/>
      <c r="Y322" s="5"/>
      <c r="Z322" s="5"/>
      <c r="AA322" s="5"/>
    </row>
    <row r="323" spans="1:27" x14ac:dyDescent="0.2">
      <c r="A323" s="17"/>
      <c r="B323" s="15"/>
      <c r="D323" s="15"/>
      <c r="E323" s="51"/>
      <c r="F323" s="51"/>
      <c r="G323" s="63"/>
      <c r="H323" s="7"/>
      <c r="I323" s="61" t="e">
        <f>INDEX('swingweight table'!$B$2:$B$2601,MATCH(MROUND(K323,0.175)+0.0001,'swingweight table'!$A$2:$A$2601,1))</f>
        <v>#N/A</v>
      </c>
      <c r="J323" s="60" t="e">
        <f>INDEX('swingweight table'!$B$2:$B$2601,MATCH(MROUND(O323,0.175)+0.0001,'swingweight table'!$A$2:$A$2601,1))</f>
        <v>#N/A</v>
      </c>
      <c r="K323" s="60">
        <f t="shared" si="42"/>
        <v>0</v>
      </c>
      <c r="L323" s="60">
        <f t="shared" si="43"/>
        <v>0</v>
      </c>
      <c r="M323" s="55" t="e">
        <f>INDEX('swingweight table'!$E$2:$E$2601,MATCH(IF(K323&lt;((MROUND(K323,0.175)+0.1)+(MROUND(K323,0.175)-0.075))/2,MROUND(K323,0.175)-0.0749,MROUND(K323,0.175)+0.1001),'swingweight table'!$D$2:$D$2601,1))</f>
        <v>#N/A</v>
      </c>
      <c r="N323" s="55">
        <f t="shared" ref="N323:N386" si="45">(K323-O323)/1.75*-1</f>
        <v>0</v>
      </c>
      <c r="O323" s="22">
        <f t="shared" si="44"/>
        <v>0</v>
      </c>
      <c r="P323" s="22">
        <f t="shared" ref="P323:P386" si="46">B323*0.001</f>
        <v>0</v>
      </c>
      <c r="Q323" s="22">
        <f t="shared" ref="Q323:Q386" si="47">C323*2.54</f>
        <v>0</v>
      </c>
      <c r="R323" s="22">
        <f t="shared" ref="R323:R386" si="48">D323*2.54</f>
        <v>0</v>
      </c>
      <c r="S323" s="24">
        <f t="shared" ref="S323:S386" si="49">P323*Q323^2</f>
        <v>0</v>
      </c>
      <c r="T323" s="24">
        <f t="shared" ref="T323:T386" si="50">((P323*R323^2)/12)-(P323*(R323/2-Q323)^2)+(P323*Q323^2)</f>
        <v>0</v>
      </c>
      <c r="U323" s="5"/>
      <c r="V323" s="5"/>
      <c r="W323" s="5"/>
      <c r="X323" s="5"/>
      <c r="Y323" s="5"/>
      <c r="Z323" s="5"/>
      <c r="AA323" s="5"/>
    </row>
    <row r="324" spans="1:27" x14ac:dyDescent="0.2">
      <c r="A324" s="17"/>
      <c r="B324" s="15"/>
      <c r="D324" s="15"/>
      <c r="E324" s="51"/>
      <c r="F324" s="51"/>
      <c r="G324" s="63"/>
      <c r="H324" s="7"/>
      <c r="I324" s="61" t="e">
        <f>INDEX('swingweight table'!$B$2:$B$2601,MATCH(MROUND(K324,0.175)+0.0001,'swingweight table'!$A$2:$A$2601,1))</f>
        <v>#N/A</v>
      </c>
      <c r="J324" s="60" t="e">
        <f>INDEX('swingweight table'!$B$2:$B$2601,MATCH(MROUND(O324,0.175)+0.0001,'swingweight table'!$A$2:$A$2601,1))</f>
        <v>#N/A</v>
      </c>
      <c r="K324" s="60">
        <f t="shared" ref="K324:K387" si="51">(B324*0.035274)*(C324-14)+(E324*0.035274)*(F324-14)</f>
        <v>0</v>
      </c>
      <c r="L324" s="60">
        <f t="shared" ref="L324:L387" si="52">(B324*0.035274*C324)+(E324*0.035274*F324)</f>
        <v>0</v>
      </c>
      <c r="M324" s="55" t="e">
        <f>INDEX('swingweight table'!$E$2:$E$2601,MATCH(IF(K324&lt;((MROUND(K324,0.175)+0.1)+(MROUND(K324,0.175)-0.075))/2,MROUND(K324,0.175)-0.0749,MROUND(K324,0.175)+0.1001),'swingweight table'!$D$2:$D$2601,1))</f>
        <v>#N/A</v>
      </c>
      <c r="N324" s="55">
        <f t="shared" si="45"/>
        <v>0</v>
      </c>
      <c r="O324" s="22">
        <f t="shared" ref="O324:O387" si="53">(B324*0.035274)*(C324-(14+G324))+(E324*0.035274)*(F324-(14+G324))</f>
        <v>0</v>
      </c>
      <c r="P324" s="22">
        <f t="shared" si="46"/>
        <v>0</v>
      </c>
      <c r="Q324" s="22">
        <f t="shared" si="47"/>
        <v>0</v>
      </c>
      <c r="R324" s="22">
        <f t="shared" si="48"/>
        <v>0</v>
      </c>
      <c r="S324" s="24">
        <f t="shared" si="49"/>
        <v>0</v>
      </c>
      <c r="T324" s="24">
        <f t="shared" si="50"/>
        <v>0</v>
      </c>
      <c r="U324" s="5"/>
      <c r="V324" s="5"/>
      <c r="W324" s="5"/>
      <c r="X324" s="5"/>
      <c r="Y324" s="5"/>
      <c r="Z324" s="5"/>
      <c r="AA324" s="5"/>
    </row>
    <row r="325" spans="1:27" x14ac:dyDescent="0.2">
      <c r="A325" s="17"/>
      <c r="B325" s="15"/>
      <c r="D325" s="15"/>
      <c r="E325" s="51"/>
      <c r="F325" s="51"/>
      <c r="G325" s="63"/>
      <c r="H325" s="7"/>
      <c r="I325" s="61" t="e">
        <f>INDEX('swingweight table'!$B$2:$B$2601,MATCH(MROUND(K325,0.175)+0.0001,'swingweight table'!$A$2:$A$2601,1))</f>
        <v>#N/A</v>
      </c>
      <c r="J325" s="60" t="e">
        <f>INDEX('swingweight table'!$B$2:$B$2601,MATCH(MROUND(O325,0.175)+0.0001,'swingweight table'!$A$2:$A$2601,1))</f>
        <v>#N/A</v>
      </c>
      <c r="K325" s="60">
        <f t="shared" si="51"/>
        <v>0</v>
      </c>
      <c r="L325" s="60">
        <f t="shared" si="52"/>
        <v>0</v>
      </c>
      <c r="M325" s="55" t="e">
        <f>INDEX('swingweight table'!$E$2:$E$2601,MATCH(IF(K325&lt;((MROUND(K325,0.175)+0.1)+(MROUND(K325,0.175)-0.075))/2,MROUND(K325,0.175)-0.0749,MROUND(K325,0.175)+0.1001),'swingweight table'!$D$2:$D$2601,1))</f>
        <v>#N/A</v>
      </c>
      <c r="N325" s="55">
        <f t="shared" si="45"/>
        <v>0</v>
      </c>
      <c r="O325" s="22">
        <f t="shared" si="53"/>
        <v>0</v>
      </c>
      <c r="P325" s="22">
        <f t="shared" si="46"/>
        <v>0</v>
      </c>
      <c r="Q325" s="22">
        <f t="shared" si="47"/>
        <v>0</v>
      </c>
      <c r="R325" s="22">
        <f t="shared" si="48"/>
        <v>0</v>
      </c>
      <c r="S325" s="24">
        <f t="shared" si="49"/>
        <v>0</v>
      </c>
      <c r="T325" s="24">
        <f t="shared" si="50"/>
        <v>0</v>
      </c>
      <c r="U325" s="5"/>
      <c r="V325" s="5"/>
      <c r="W325" s="5"/>
      <c r="X325" s="5"/>
      <c r="Y325" s="5"/>
      <c r="Z325" s="5"/>
      <c r="AA325" s="5"/>
    </row>
    <row r="326" spans="1:27" x14ac:dyDescent="0.2">
      <c r="A326" s="17"/>
      <c r="B326" s="15"/>
      <c r="D326" s="15"/>
      <c r="E326" s="51"/>
      <c r="F326" s="51"/>
      <c r="G326" s="63"/>
      <c r="H326" s="7"/>
      <c r="I326" s="61" t="e">
        <f>INDEX('swingweight table'!$B$2:$B$2601,MATCH(MROUND(K326,0.175)+0.0001,'swingweight table'!$A$2:$A$2601,1))</f>
        <v>#N/A</v>
      </c>
      <c r="J326" s="60" t="e">
        <f>INDEX('swingweight table'!$B$2:$B$2601,MATCH(MROUND(O326,0.175)+0.0001,'swingweight table'!$A$2:$A$2601,1))</f>
        <v>#N/A</v>
      </c>
      <c r="K326" s="60">
        <f t="shared" si="51"/>
        <v>0</v>
      </c>
      <c r="L326" s="60">
        <f t="shared" si="52"/>
        <v>0</v>
      </c>
      <c r="M326" s="55" t="e">
        <f>INDEX('swingweight table'!$E$2:$E$2601,MATCH(IF(K326&lt;((MROUND(K326,0.175)+0.1)+(MROUND(K326,0.175)-0.075))/2,MROUND(K326,0.175)-0.0749,MROUND(K326,0.175)+0.1001),'swingweight table'!$D$2:$D$2601,1))</f>
        <v>#N/A</v>
      </c>
      <c r="N326" s="55">
        <f t="shared" si="45"/>
        <v>0</v>
      </c>
      <c r="O326" s="22">
        <f t="shared" si="53"/>
        <v>0</v>
      </c>
      <c r="P326" s="22">
        <f t="shared" si="46"/>
        <v>0</v>
      </c>
      <c r="Q326" s="22">
        <f t="shared" si="47"/>
        <v>0</v>
      </c>
      <c r="R326" s="22">
        <f t="shared" si="48"/>
        <v>0</v>
      </c>
      <c r="S326" s="24">
        <f t="shared" si="49"/>
        <v>0</v>
      </c>
      <c r="T326" s="24">
        <f t="shared" si="50"/>
        <v>0</v>
      </c>
      <c r="U326" s="5"/>
      <c r="V326" s="5"/>
      <c r="W326" s="5"/>
      <c r="X326" s="5"/>
      <c r="Y326" s="5"/>
      <c r="Z326" s="5"/>
      <c r="AA326" s="5"/>
    </row>
    <row r="327" spans="1:27" x14ac:dyDescent="0.2">
      <c r="A327" s="17"/>
      <c r="B327" s="15"/>
      <c r="D327" s="15"/>
      <c r="E327" s="51"/>
      <c r="F327" s="51"/>
      <c r="G327" s="63"/>
      <c r="H327" s="7"/>
      <c r="I327" s="61" t="e">
        <f>INDEX('swingweight table'!$B$2:$B$2601,MATCH(MROUND(K327,0.175)+0.0001,'swingweight table'!$A$2:$A$2601,1))</f>
        <v>#N/A</v>
      </c>
      <c r="J327" s="60" t="e">
        <f>INDEX('swingweight table'!$B$2:$B$2601,MATCH(MROUND(O327,0.175)+0.0001,'swingweight table'!$A$2:$A$2601,1))</f>
        <v>#N/A</v>
      </c>
      <c r="K327" s="60">
        <f t="shared" si="51"/>
        <v>0</v>
      </c>
      <c r="L327" s="60">
        <f t="shared" si="52"/>
        <v>0</v>
      </c>
      <c r="M327" s="55" t="e">
        <f>INDEX('swingweight table'!$E$2:$E$2601,MATCH(IF(K327&lt;((MROUND(K327,0.175)+0.1)+(MROUND(K327,0.175)-0.075))/2,MROUND(K327,0.175)-0.0749,MROUND(K327,0.175)+0.1001),'swingweight table'!$D$2:$D$2601,1))</f>
        <v>#N/A</v>
      </c>
      <c r="N327" s="55">
        <f t="shared" si="45"/>
        <v>0</v>
      </c>
      <c r="O327" s="22">
        <f t="shared" si="53"/>
        <v>0</v>
      </c>
      <c r="P327" s="22">
        <f t="shared" si="46"/>
        <v>0</v>
      </c>
      <c r="Q327" s="22">
        <f t="shared" si="47"/>
        <v>0</v>
      </c>
      <c r="R327" s="22">
        <f t="shared" si="48"/>
        <v>0</v>
      </c>
      <c r="S327" s="24">
        <f t="shared" si="49"/>
        <v>0</v>
      </c>
      <c r="T327" s="24">
        <f t="shared" si="50"/>
        <v>0</v>
      </c>
      <c r="U327" s="5"/>
      <c r="V327" s="5"/>
      <c r="W327" s="5"/>
      <c r="X327" s="5"/>
      <c r="Y327" s="5"/>
      <c r="Z327" s="5"/>
      <c r="AA327" s="5"/>
    </row>
    <row r="328" spans="1:27" x14ac:dyDescent="0.2">
      <c r="A328" s="17"/>
      <c r="B328" s="15"/>
      <c r="D328" s="15"/>
      <c r="E328" s="51"/>
      <c r="F328" s="51"/>
      <c r="G328" s="63"/>
      <c r="H328" s="7"/>
      <c r="I328" s="61" t="e">
        <f>INDEX('swingweight table'!$B$2:$B$2601,MATCH(MROUND(K328,0.175)+0.0001,'swingweight table'!$A$2:$A$2601,1))</f>
        <v>#N/A</v>
      </c>
      <c r="J328" s="60" t="e">
        <f>INDEX('swingweight table'!$B$2:$B$2601,MATCH(MROUND(O328,0.175)+0.0001,'swingweight table'!$A$2:$A$2601,1))</f>
        <v>#N/A</v>
      </c>
      <c r="K328" s="60">
        <f t="shared" si="51"/>
        <v>0</v>
      </c>
      <c r="L328" s="60">
        <f t="shared" si="52"/>
        <v>0</v>
      </c>
      <c r="M328" s="55" t="e">
        <f>INDEX('swingweight table'!$E$2:$E$2601,MATCH(IF(K328&lt;((MROUND(K328,0.175)+0.1)+(MROUND(K328,0.175)-0.075))/2,MROUND(K328,0.175)-0.0749,MROUND(K328,0.175)+0.1001),'swingweight table'!$D$2:$D$2601,1))</f>
        <v>#N/A</v>
      </c>
      <c r="N328" s="55">
        <f t="shared" si="45"/>
        <v>0</v>
      </c>
      <c r="O328" s="22">
        <f t="shared" si="53"/>
        <v>0</v>
      </c>
      <c r="P328" s="22">
        <f t="shared" si="46"/>
        <v>0</v>
      </c>
      <c r="Q328" s="22">
        <f t="shared" si="47"/>
        <v>0</v>
      </c>
      <c r="R328" s="22">
        <f t="shared" si="48"/>
        <v>0</v>
      </c>
      <c r="S328" s="24">
        <f t="shared" si="49"/>
        <v>0</v>
      </c>
      <c r="T328" s="24">
        <f t="shared" si="50"/>
        <v>0</v>
      </c>
      <c r="U328" s="5"/>
      <c r="V328" s="5"/>
      <c r="W328" s="5"/>
      <c r="X328" s="5"/>
      <c r="Y328" s="5"/>
      <c r="Z328" s="5"/>
      <c r="AA328" s="5"/>
    </row>
    <row r="329" spans="1:27" x14ac:dyDescent="0.2">
      <c r="A329" s="17"/>
      <c r="B329" s="15"/>
      <c r="D329" s="15"/>
      <c r="E329" s="51"/>
      <c r="F329" s="51"/>
      <c r="G329" s="63"/>
      <c r="H329" s="7"/>
      <c r="I329" s="61" t="e">
        <f>INDEX('swingweight table'!$B$2:$B$2601,MATCH(MROUND(K329,0.175)+0.0001,'swingweight table'!$A$2:$A$2601,1))</f>
        <v>#N/A</v>
      </c>
      <c r="J329" s="60" t="e">
        <f>INDEX('swingweight table'!$B$2:$B$2601,MATCH(MROUND(O329,0.175)+0.0001,'swingweight table'!$A$2:$A$2601,1))</f>
        <v>#N/A</v>
      </c>
      <c r="K329" s="60">
        <f t="shared" si="51"/>
        <v>0</v>
      </c>
      <c r="L329" s="60">
        <f t="shared" si="52"/>
        <v>0</v>
      </c>
      <c r="M329" s="55" t="e">
        <f>INDEX('swingweight table'!$E$2:$E$2601,MATCH(IF(K329&lt;((MROUND(K329,0.175)+0.1)+(MROUND(K329,0.175)-0.075))/2,MROUND(K329,0.175)-0.0749,MROUND(K329,0.175)+0.1001),'swingweight table'!$D$2:$D$2601,1))</f>
        <v>#N/A</v>
      </c>
      <c r="N329" s="55">
        <f t="shared" si="45"/>
        <v>0</v>
      </c>
      <c r="O329" s="22">
        <f t="shared" si="53"/>
        <v>0</v>
      </c>
      <c r="P329" s="22">
        <f t="shared" si="46"/>
        <v>0</v>
      </c>
      <c r="Q329" s="22">
        <f t="shared" si="47"/>
        <v>0</v>
      </c>
      <c r="R329" s="22">
        <f t="shared" si="48"/>
        <v>0</v>
      </c>
      <c r="S329" s="24">
        <f t="shared" si="49"/>
        <v>0</v>
      </c>
      <c r="T329" s="24">
        <f t="shared" si="50"/>
        <v>0</v>
      </c>
      <c r="U329" s="5"/>
      <c r="V329" s="5"/>
      <c r="W329" s="5"/>
      <c r="X329" s="5"/>
      <c r="Y329" s="5"/>
      <c r="Z329" s="5"/>
      <c r="AA329" s="5"/>
    </row>
    <row r="330" spans="1:27" x14ac:dyDescent="0.2">
      <c r="A330" s="17"/>
      <c r="B330" s="15"/>
      <c r="D330" s="15"/>
      <c r="E330" s="51"/>
      <c r="F330" s="51"/>
      <c r="G330" s="63"/>
      <c r="H330" s="7"/>
      <c r="I330" s="61" t="e">
        <f>INDEX('swingweight table'!$B$2:$B$2601,MATCH(MROUND(K330,0.175)+0.0001,'swingweight table'!$A$2:$A$2601,1))</f>
        <v>#N/A</v>
      </c>
      <c r="J330" s="60" t="e">
        <f>INDEX('swingweight table'!$B$2:$B$2601,MATCH(MROUND(O330,0.175)+0.0001,'swingweight table'!$A$2:$A$2601,1))</f>
        <v>#N/A</v>
      </c>
      <c r="K330" s="60">
        <f t="shared" si="51"/>
        <v>0</v>
      </c>
      <c r="L330" s="60">
        <f t="shared" si="52"/>
        <v>0</v>
      </c>
      <c r="M330" s="55" t="e">
        <f>INDEX('swingweight table'!$E$2:$E$2601,MATCH(IF(K330&lt;((MROUND(K330,0.175)+0.1)+(MROUND(K330,0.175)-0.075))/2,MROUND(K330,0.175)-0.0749,MROUND(K330,0.175)+0.1001),'swingweight table'!$D$2:$D$2601,1))</f>
        <v>#N/A</v>
      </c>
      <c r="N330" s="55">
        <f t="shared" si="45"/>
        <v>0</v>
      </c>
      <c r="O330" s="22">
        <f t="shared" si="53"/>
        <v>0</v>
      </c>
      <c r="P330" s="22">
        <f t="shared" si="46"/>
        <v>0</v>
      </c>
      <c r="Q330" s="22">
        <f t="shared" si="47"/>
        <v>0</v>
      </c>
      <c r="R330" s="22">
        <f t="shared" si="48"/>
        <v>0</v>
      </c>
      <c r="S330" s="24">
        <f t="shared" si="49"/>
        <v>0</v>
      </c>
      <c r="T330" s="24">
        <f t="shared" si="50"/>
        <v>0</v>
      </c>
      <c r="U330" s="5"/>
      <c r="V330" s="5"/>
      <c r="W330" s="5"/>
      <c r="X330" s="5"/>
      <c r="Y330" s="5"/>
      <c r="Z330" s="5"/>
      <c r="AA330" s="5"/>
    </row>
    <row r="331" spans="1:27" x14ac:dyDescent="0.2">
      <c r="A331" s="17"/>
      <c r="B331" s="15"/>
      <c r="D331" s="15"/>
      <c r="E331" s="51"/>
      <c r="F331" s="51"/>
      <c r="G331" s="63"/>
      <c r="H331" s="7"/>
      <c r="I331" s="61" t="e">
        <f>INDEX('swingweight table'!$B$2:$B$2601,MATCH(MROUND(K331,0.175)+0.0001,'swingweight table'!$A$2:$A$2601,1))</f>
        <v>#N/A</v>
      </c>
      <c r="J331" s="60" t="e">
        <f>INDEX('swingweight table'!$B$2:$B$2601,MATCH(MROUND(O331,0.175)+0.0001,'swingweight table'!$A$2:$A$2601,1))</f>
        <v>#N/A</v>
      </c>
      <c r="K331" s="60">
        <f t="shared" si="51"/>
        <v>0</v>
      </c>
      <c r="L331" s="60">
        <f t="shared" si="52"/>
        <v>0</v>
      </c>
      <c r="M331" s="55" t="e">
        <f>INDEX('swingweight table'!$E$2:$E$2601,MATCH(IF(K331&lt;((MROUND(K331,0.175)+0.1)+(MROUND(K331,0.175)-0.075))/2,MROUND(K331,0.175)-0.0749,MROUND(K331,0.175)+0.1001),'swingweight table'!$D$2:$D$2601,1))</f>
        <v>#N/A</v>
      </c>
      <c r="N331" s="55">
        <f t="shared" si="45"/>
        <v>0</v>
      </c>
      <c r="O331" s="22">
        <f t="shared" si="53"/>
        <v>0</v>
      </c>
      <c r="P331" s="22">
        <f t="shared" si="46"/>
        <v>0</v>
      </c>
      <c r="Q331" s="22">
        <f t="shared" si="47"/>
        <v>0</v>
      </c>
      <c r="R331" s="22">
        <f t="shared" si="48"/>
        <v>0</v>
      </c>
      <c r="S331" s="24">
        <f t="shared" si="49"/>
        <v>0</v>
      </c>
      <c r="T331" s="24">
        <f t="shared" si="50"/>
        <v>0</v>
      </c>
      <c r="U331" s="5"/>
      <c r="V331" s="5"/>
      <c r="W331" s="5"/>
      <c r="X331" s="5"/>
      <c r="Y331" s="5"/>
      <c r="Z331" s="5"/>
      <c r="AA331" s="5"/>
    </row>
    <row r="332" spans="1:27" x14ac:dyDescent="0.2">
      <c r="A332" s="17"/>
      <c r="B332" s="15"/>
      <c r="D332" s="15"/>
      <c r="E332" s="51"/>
      <c r="F332" s="51"/>
      <c r="G332" s="63"/>
      <c r="H332" s="7"/>
      <c r="I332" s="61" t="e">
        <f>INDEX('swingweight table'!$B$2:$B$2601,MATCH(MROUND(K332,0.175)+0.0001,'swingweight table'!$A$2:$A$2601,1))</f>
        <v>#N/A</v>
      </c>
      <c r="J332" s="60" t="e">
        <f>INDEX('swingweight table'!$B$2:$B$2601,MATCH(MROUND(O332,0.175)+0.0001,'swingweight table'!$A$2:$A$2601,1))</f>
        <v>#N/A</v>
      </c>
      <c r="K332" s="60">
        <f t="shared" si="51"/>
        <v>0</v>
      </c>
      <c r="L332" s="60">
        <f t="shared" si="52"/>
        <v>0</v>
      </c>
      <c r="M332" s="55" t="e">
        <f>INDEX('swingweight table'!$E$2:$E$2601,MATCH(IF(K332&lt;((MROUND(K332,0.175)+0.1)+(MROUND(K332,0.175)-0.075))/2,MROUND(K332,0.175)-0.0749,MROUND(K332,0.175)+0.1001),'swingweight table'!$D$2:$D$2601,1))</f>
        <v>#N/A</v>
      </c>
      <c r="N332" s="55">
        <f t="shared" si="45"/>
        <v>0</v>
      </c>
      <c r="O332" s="22">
        <f t="shared" si="53"/>
        <v>0</v>
      </c>
      <c r="P332" s="22">
        <f t="shared" si="46"/>
        <v>0</v>
      </c>
      <c r="Q332" s="22">
        <f t="shared" si="47"/>
        <v>0</v>
      </c>
      <c r="R332" s="22">
        <f t="shared" si="48"/>
        <v>0</v>
      </c>
      <c r="S332" s="24">
        <f t="shared" si="49"/>
        <v>0</v>
      </c>
      <c r="T332" s="24">
        <f t="shared" si="50"/>
        <v>0</v>
      </c>
      <c r="U332" s="5"/>
      <c r="V332" s="5"/>
      <c r="W332" s="5"/>
      <c r="X332" s="5"/>
      <c r="Y332" s="5"/>
      <c r="Z332" s="5"/>
      <c r="AA332" s="5"/>
    </row>
    <row r="333" spans="1:27" x14ac:dyDescent="0.2">
      <c r="A333" s="17"/>
      <c r="B333" s="15"/>
      <c r="D333" s="15"/>
      <c r="E333" s="51"/>
      <c r="F333" s="51"/>
      <c r="G333" s="63"/>
      <c r="H333" s="7"/>
      <c r="I333" s="61" t="e">
        <f>INDEX('swingweight table'!$B$2:$B$2601,MATCH(MROUND(K333,0.175)+0.0001,'swingweight table'!$A$2:$A$2601,1))</f>
        <v>#N/A</v>
      </c>
      <c r="J333" s="60" t="e">
        <f>INDEX('swingweight table'!$B$2:$B$2601,MATCH(MROUND(O333,0.175)+0.0001,'swingweight table'!$A$2:$A$2601,1))</f>
        <v>#N/A</v>
      </c>
      <c r="K333" s="60">
        <f t="shared" si="51"/>
        <v>0</v>
      </c>
      <c r="L333" s="60">
        <f t="shared" si="52"/>
        <v>0</v>
      </c>
      <c r="M333" s="55" t="e">
        <f>INDEX('swingweight table'!$E$2:$E$2601,MATCH(IF(K333&lt;((MROUND(K333,0.175)+0.1)+(MROUND(K333,0.175)-0.075))/2,MROUND(K333,0.175)-0.0749,MROUND(K333,0.175)+0.1001),'swingweight table'!$D$2:$D$2601,1))</f>
        <v>#N/A</v>
      </c>
      <c r="N333" s="55">
        <f t="shared" si="45"/>
        <v>0</v>
      </c>
      <c r="O333" s="22">
        <f t="shared" si="53"/>
        <v>0</v>
      </c>
      <c r="P333" s="22">
        <f t="shared" si="46"/>
        <v>0</v>
      </c>
      <c r="Q333" s="22">
        <f t="shared" si="47"/>
        <v>0</v>
      </c>
      <c r="R333" s="22">
        <f t="shared" si="48"/>
        <v>0</v>
      </c>
      <c r="S333" s="24">
        <f t="shared" si="49"/>
        <v>0</v>
      </c>
      <c r="T333" s="24">
        <f t="shared" si="50"/>
        <v>0</v>
      </c>
      <c r="U333" s="5"/>
      <c r="V333" s="5"/>
      <c r="W333" s="5"/>
      <c r="X333" s="5"/>
      <c r="Y333" s="5"/>
      <c r="Z333" s="5"/>
      <c r="AA333" s="5"/>
    </row>
    <row r="334" spans="1:27" x14ac:dyDescent="0.2">
      <c r="A334" s="17"/>
      <c r="B334" s="15"/>
      <c r="D334" s="15"/>
      <c r="E334" s="51"/>
      <c r="F334" s="51"/>
      <c r="G334" s="63"/>
      <c r="H334" s="7"/>
      <c r="I334" s="61" t="e">
        <f>INDEX('swingweight table'!$B$2:$B$2601,MATCH(MROUND(K334,0.175)+0.0001,'swingweight table'!$A$2:$A$2601,1))</f>
        <v>#N/A</v>
      </c>
      <c r="J334" s="60" t="e">
        <f>INDEX('swingweight table'!$B$2:$B$2601,MATCH(MROUND(O334,0.175)+0.0001,'swingweight table'!$A$2:$A$2601,1))</f>
        <v>#N/A</v>
      </c>
      <c r="K334" s="60">
        <f t="shared" si="51"/>
        <v>0</v>
      </c>
      <c r="L334" s="60">
        <f t="shared" si="52"/>
        <v>0</v>
      </c>
      <c r="M334" s="55" t="e">
        <f>INDEX('swingweight table'!$E$2:$E$2601,MATCH(IF(K334&lt;((MROUND(K334,0.175)+0.1)+(MROUND(K334,0.175)-0.075))/2,MROUND(K334,0.175)-0.0749,MROUND(K334,0.175)+0.1001),'swingweight table'!$D$2:$D$2601,1))</f>
        <v>#N/A</v>
      </c>
      <c r="N334" s="55">
        <f t="shared" si="45"/>
        <v>0</v>
      </c>
      <c r="O334" s="22">
        <f t="shared" si="53"/>
        <v>0</v>
      </c>
      <c r="P334" s="22">
        <f t="shared" si="46"/>
        <v>0</v>
      </c>
      <c r="Q334" s="22">
        <f t="shared" si="47"/>
        <v>0</v>
      </c>
      <c r="R334" s="22">
        <f t="shared" si="48"/>
        <v>0</v>
      </c>
      <c r="S334" s="24">
        <f t="shared" si="49"/>
        <v>0</v>
      </c>
      <c r="T334" s="24">
        <f t="shared" si="50"/>
        <v>0</v>
      </c>
      <c r="U334" s="5"/>
      <c r="V334" s="5"/>
      <c r="W334" s="5"/>
      <c r="X334" s="5"/>
      <c r="Y334" s="5"/>
      <c r="Z334" s="5"/>
      <c r="AA334" s="5"/>
    </row>
    <row r="335" spans="1:27" x14ac:dyDescent="0.2">
      <c r="A335" s="17"/>
      <c r="B335" s="15"/>
      <c r="D335" s="15"/>
      <c r="E335" s="51"/>
      <c r="F335" s="51"/>
      <c r="G335" s="63"/>
      <c r="H335" s="7"/>
      <c r="I335" s="61" t="e">
        <f>INDEX('swingweight table'!$B$2:$B$2601,MATCH(MROUND(K335,0.175)+0.0001,'swingweight table'!$A$2:$A$2601,1))</f>
        <v>#N/A</v>
      </c>
      <c r="J335" s="60" t="e">
        <f>INDEX('swingweight table'!$B$2:$B$2601,MATCH(MROUND(O335,0.175)+0.0001,'swingweight table'!$A$2:$A$2601,1))</f>
        <v>#N/A</v>
      </c>
      <c r="K335" s="60">
        <f t="shared" si="51"/>
        <v>0</v>
      </c>
      <c r="L335" s="60">
        <f t="shared" si="52"/>
        <v>0</v>
      </c>
      <c r="M335" s="55" t="e">
        <f>INDEX('swingweight table'!$E$2:$E$2601,MATCH(IF(K335&lt;((MROUND(K335,0.175)+0.1)+(MROUND(K335,0.175)-0.075))/2,MROUND(K335,0.175)-0.0749,MROUND(K335,0.175)+0.1001),'swingweight table'!$D$2:$D$2601,1))</f>
        <v>#N/A</v>
      </c>
      <c r="N335" s="55">
        <f t="shared" si="45"/>
        <v>0</v>
      </c>
      <c r="O335" s="22">
        <f t="shared" si="53"/>
        <v>0</v>
      </c>
      <c r="P335" s="22">
        <f t="shared" si="46"/>
        <v>0</v>
      </c>
      <c r="Q335" s="22">
        <f t="shared" si="47"/>
        <v>0</v>
      </c>
      <c r="R335" s="22">
        <f t="shared" si="48"/>
        <v>0</v>
      </c>
      <c r="S335" s="24">
        <f t="shared" si="49"/>
        <v>0</v>
      </c>
      <c r="T335" s="24">
        <f t="shared" si="50"/>
        <v>0</v>
      </c>
      <c r="U335" s="5"/>
      <c r="V335" s="5"/>
      <c r="W335" s="5"/>
      <c r="X335" s="5"/>
      <c r="Y335" s="5"/>
      <c r="Z335" s="5"/>
      <c r="AA335" s="5"/>
    </row>
    <row r="336" spans="1:27" x14ac:dyDescent="0.2">
      <c r="A336" s="17"/>
      <c r="B336" s="15"/>
      <c r="D336" s="15"/>
      <c r="E336" s="51"/>
      <c r="F336" s="51"/>
      <c r="G336" s="63"/>
      <c r="H336" s="7"/>
      <c r="I336" s="61" t="e">
        <f>INDEX('swingweight table'!$B$2:$B$2601,MATCH(MROUND(K336,0.175)+0.0001,'swingweight table'!$A$2:$A$2601,1))</f>
        <v>#N/A</v>
      </c>
      <c r="J336" s="60" t="e">
        <f>INDEX('swingweight table'!$B$2:$B$2601,MATCH(MROUND(O336,0.175)+0.0001,'swingweight table'!$A$2:$A$2601,1))</f>
        <v>#N/A</v>
      </c>
      <c r="K336" s="60">
        <f t="shared" si="51"/>
        <v>0</v>
      </c>
      <c r="L336" s="60">
        <f t="shared" si="52"/>
        <v>0</v>
      </c>
      <c r="M336" s="55" t="e">
        <f>INDEX('swingweight table'!$E$2:$E$2601,MATCH(IF(K336&lt;((MROUND(K336,0.175)+0.1)+(MROUND(K336,0.175)-0.075))/2,MROUND(K336,0.175)-0.0749,MROUND(K336,0.175)+0.1001),'swingweight table'!$D$2:$D$2601,1))</f>
        <v>#N/A</v>
      </c>
      <c r="N336" s="55">
        <f t="shared" si="45"/>
        <v>0</v>
      </c>
      <c r="O336" s="22">
        <f t="shared" si="53"/>
        <v>0</v>
      </c>
      <c r="P336" s="22">
        <f t="shared" si="46"/>
        <v>0</v>
      </c>
      <c r="Q336" s="22">
        <f t="shared" si="47"/>
        <v>0</v>
      </c>
      <c r="R336" s="22">
        <f t="shared" si="48"/>
        <v>0</v>
      </c>
      <c r="S336" s="24">
        <f t="shared" si="49"/>
        <v>0</v>
      </c>
      <c r="T336" s="24">
        <f t="shared" si="50"/>
        <v>0</v>
      </c>
      <c r="U336" s="5"/>
      <c r="V336" s="5"/>
      <c r="W336" s="5"/>
      <c r="X336" s="5"/>
      <c r="Y336" s="5"/>
      <c r="Z336" s="5"/>
      <c r="AA336" s="5"/>
    </row>
    <row r="337" spans="1:27" x14ac:dyDescent="0.2">
      <c r="A337" s="17"/>
      <c r="B337" s="15"/>
      <c r="D337" s="15"/>
      <c r="E337" s="51"/>
      <c r="F337" s="51"/>
      <c r="G337" s="63"/>
      <c r="H337" s="7"/>
      <c r="I337" s="61" t="e">
        <f>INDEX('swingweight table'!$B$2:$B$2601,MATCH(MROUND(K337,0.175)+0.0001,'swingweight table'!$A$2:$A$2601,1))</f>
        <v>#N/A</v>
      </c>
      <c r="J337" s="60" t="e">
        <f>INDEX('swingweight table'!$B$2:$B$2601,MATCH(MROUND(O337,0.175)+0.0001,'swingweight table'!$A$2:$A$2601,1))</f>
        <v>#N/A</v>
      </c>
      <c r="K337" s="60">
        <f t="shared" si="51"/>
        <v>0</v>
      </c>
      <c r="L337" s="60">
        <f t="shared" si="52"/>
        <v>0</v>
      </c>
      <c r="M337" s="55" t="e">
        <f>INDEX('swingweight table'!$E$2:$E$2601,MATCH(IF(K337&lt;((MROUND(K337,0.175)+0.1)+(MROUND(K337,0.175)-0.075))/2,MROUND(K337,0.175)-0.0749,MROUND(K337,0.175)+0.1001),'swingweight table'!$D$2:$D$2601,1))</f>
        <v>#N/A</v>
      </c>
      <c r="N337" s="55">
        <f t="shared" si="45"/>
        <v>0</v>
      </c>
      <c r="O337" s="22">
        <f t="shared" si="53"/>
        <v>0</v>
      </c>
      <c r="P337" s="22">
        <f t="shared" si="46"/>
        <v>0</v>
      </c>
      <c r="Q337" s="22">
        <f t="shared" si="47"/>
        <v>0</v>
      </c>
      <c r="R337" s="22">
        <f t="shared" si="48"/>
        <v>0</v>
      </c>
      <c r="S337" s="24">
        <f t="shared" si="49"/>
        <v>0</v>
      </c>
      <c r="T337" s="24">
        <f t="shared" si="50"/>
        <v>0</v>
      </c>
      <c r="U337" s="5"/>
      <c r="V337" s="5"/>
      <c r="W337" s="5"/>
      <c r="X337" s="5"/>
      <c r="Y337" s="5"/>
      <c r="Z337" s="5"/>
      <c r="AA337" s="5"/>
    </row>
    <row r="338" spans="1:27" x14ac:dyDescent="0.2">
      <c r="A338" s="17"/>
      <c r="B338" s="15"/>
      <c r="D338" s="15"/>
      <c r="E338" s="51"/>
      <c r="F338" s="51"/>
      <c r="G338" s="63"/>
      <c r="H338" s="7"/>
      <c r="I338" s="61" t="e">
        <f>INDEX('swingweight table'!$B$2:$B$2601,MATCH(MROUND(K338,0.175)+0.0001,'swingweight table'!$A$2:$A$2601,1))</f>
        <v>#N/A</v>
      </c>
      <c r="J338" s="60" t="e">
        <f>INDEX('swingweight table'!$B$2:$B$2601,MATCH(MROUND(O338,0.175)+0.0001,'swingweight table'!$A$2:$A$2601,1))</f>
        <v>#N/A</v>
      </c>
      <c r="K338" s="60">
        <f t="shared" si="51"/>
        <v>0</v>
      </c>
      <c r="L338" s="60">
        <f t="shared" si="52"/>
        <v>0</v>
      </c>
      <c r="M338" s="55" t="e">
        <f>INDEX('swingweight table'!$E$2:$E$2601,MATCH(IF(K338&lt;((MROUND(K338,0.175)+0.1)+(MROUND(K338,0.175)-0.075))/2,MROUND(K338,0.175)-0.0749,MROUND(K338,0.175)+0.1001),'swingweight table'!$D$2:$D$2601,1))</f>
        <v>#N/A</v>
      </c>
      <c r="N338" s="55">
        <f t="shared" si="45"/>
        <v>0</v>
      </c>
      <c r="O338" s="22">
        <f t="shared" si="53"/>
        <v>0</v>
      </c>
      <c r="P338" s="22">
        <f t="shared" si="46"/>
        <v>0</v>
      </c>
      <c r="Q338" s="22">
        <f t="shared" si="47"/>
        <v>0</v>
      </c>
      <c r="R338" s="22">
        <f t="shared" si="48"/>
        <v>0</v>
      </c>
      <c r="S338" s="24">
        <f t="shared" si="49"/>
        <v>0</v>
      </c>
      <c r="T338" s="24">
        <f t="shared" si="50"/>
        <v>0</v>
      </c>
      <c r="U338" s="5"/>
      <c r="V338" s="5"/>
      <c r="W338" s="5"/>
      <c r="X338" s="5"/>
      <c r="Y338" s="5"/>
      <c r="Z338" s="5"/>
      <c r="AA338" s="5"/>
    </row>
    <row r="339" spans="1:27" x14ac:dyDescent="0.2">
      <c r="A339" s="17"/>
      <c r="B339" s="15"/>
      <c r="D339" s="15"/>
      <c r="E339" s="51"/>
      <c r="F339" s="51"/>
      <c r="G339" s="63"/>
      <c r="H339" s="7"/>
      <c r="I339" s="61" t="e">
        <f>INDEX('swingweight table'!$B$2:$B$2601,MATCH(MROUND(K339,0.175)+0.0001,'swingweight table'!$A$2:$A$2601,1))</f>
        <v>#N/A</v>
      </c>
      <c r="J339" s="60" t="e">
        <f>INDEX('swingweight table'!$B$2:$B$2601,MATCH(MROUND(O339,0.175)+0.0001,'swingweight table'!$A$2:$A$2601,1))</f>
        <v>#N/A</v>
      </c>
      <c r="K339" s="60">
        <f t="shared" si="51"/>
        <v>0</v>
      </c>
      <c r="L339" s="60">
        <f t="shared" si="52"/>
        <v>0</v>
      </c>
      <c r="M339" s="55" t="e">
        <f>INDEX('swingweight table'!$E$2:$E$2601,MATCH(IF(K339&lt;((MROUND(K339,0.175)+0.1)+(MROUND(K339,0.175)-0.075))/2,MROUND(K339,0.175)-0.0749,MROUND(K339,0.175)+0.1001),'swingweight table'!$D$2:$D$2601,1))</f>
        <v>#N/A</v>
      </c>
      <c r="N339" s="55">
        <f t="shared" si="45"/>
        <v>0</v>
      </c>
      <c r="O339" s="22">
        <f t="shared" si="53"/>
        <v>0</v>
      </c>
      <c r="P339" s="22">
        <f t="shared" si="46"/>
        <v>0</v>
      </c>
      <c r="Q339" s="22">
        <f t="shared" si="47"/>
        <v>0</v>
      </c>
      <c r="R339" s="22">
        <f t="shared" si="48"/>
        <v>0</v>
      </c>
      <c r="S339" s="24">
        <f t="shared" si="49"/>
        <v>0</v>
      </c>
      <c r="T339" s="24">
        <f t="shared" si="50"/>
        <v>0</v>
      </c>
      <c r="U339" s="5"/>
      <c r="V339" s="5"/>
      <c r="W339" s="5"/>
      <c r="X339" s="5"/>
      <c r="Y339" s="5"/>
      <c r="Z339" s="5"/>
      <c r="AA339" s="5"/>
    </row>
    <row r="340" spans="1:27" x14ac:dyDescent="0.2">
      <c r="A340" s="17"/>
      <c r="B340" s="15"/>
      <c r="D340" s="15"/>
      <c r="E340" s="51"/>
      <c r="F340" s="51"/>
      <c r="G340" s="63"/>
      <c r="H340" s="7"/>
      <c r="I340" s="61" t="e">
        <f>INDEX('swingweight table'!$B$2:$B$2601,MATCH(MROUND(K340,0.175)+0.0001,'swingweight table'!$A$2:$A$2601,1))</f>
        <v>#N/A</v>
      </c>
      <c r="J340" s="60" t="e">
        <f>INDEX('swingweight table'!$B$2:$B$2601,MATCH(MROUND(O340,0.175)+0.0001,'swingweight table'!$A$2:$A$2601,1))</f>
        <v>#N/A</v>
      </c>
      <c r="K340" s="60">
        <f t="shared" si="51"/>
        <v>0</v>
      </c>
      <c r="L340" s="60">
        <f t="shared" si="52"/>
        <v>0</v>
      </c>
      <c r="M340" s="55" t="e">
        <f>INDEX('swingweight table'!$E$2:$E$2601,MATCH(IF(K340&lt;((MROUND(K340,0.175)+0.1)+(MROUND(K340,0.175)-0.075))/2,MROUND(K340,0.175)-0.0749,MROUND(K340,0.175)+0.1001),'swingweight table'!$D$2:$D$2601,1))</f>
        <v>#N/A</v>
      </c>
      <c r="N340" s="55">
        <f t="shared" si="45"/>
        <v>0</v>
      </c>
      <c r="O340" s="22">
        <f t="shared" si="53"/>
        <v>0</v>
      </c>
      <c r="P340" s="22">
        <f t="shared" si="46"/>
        <v>0</v>
      </c>
      <c r="Q340" s="22">
        <f t="shared" si="47"/>
        <v>0</v>
      </c>
      <c r="R340" s="22">
        <f t="shared" si="48"/>
        <v>0</v>
      </c>
      <c r="S340" s="24">
        <f t="shared" si="49"/>
        <v>0</v>
      </c>
      <c r="T340" s="24">
        <f t="shared" si="50"/>
        <v>0</v>
      </c>
      <c r="U340" s="5"/>
      <c r="V340" s="5"/>
      <c r="W340" s="5"/>
      <c r="X340" s="5"/>
      <c r="Y340" s="5"/>
      <c r="Z340" s="5"/>
      <c r="AA340" s="5"/>
    </row>
    <row r="341" spans="1:27" x14ac:dyDescent="0.2">
      <c r="A341" s="17"/>
      <c r="B341" s="15"/>
      <c r="D341" s="15"/>
      <c r="E341" s="51"/>
      <c r="F341" s="51"/>
      <c r="G341" s="63"/>
      <c r="H341" s="7"/>
      <c r="I341" s="61" t="e">
        <f>INDEX('swingweight table'!$B$2:$B$2601,MATCH(MROUND(K341,0.175)+0.0001,'swingweight table'!$A$2:$A$2601,1))</f>
        <v>#N/A</v>
      </c>
      <c r="J341" s="60" t="e">
        <f>INDEX('swingweight table'!$B$2:$B$2601,MATCH(MROUND(O341,0.175)+0.0001,'swingweight table'!$A$2:$A$2601,1))</f>
        <v>#N/A</v>
      </c>
      <c r="K341" s="60">
        <f t="shared" si="51"/>
        <v>0</v>
      </c>
      <c r="L341" s="60">
        <f t="shared" si="52"/>
        <v>0</v>
      </c>
      <c r="M341" s="55" t="e">
        <f>INDEX('swingweight table'!$E$2:$E$2601,MATCH(IF(K341&lt;((MROUND(K341,0.175)+0.1)+(MROUND(K341,0.175)-0.075))/2,MROUND(K341,0.175)-0.0749,MROUND(K341,0.175)+0.1001),'swingweight table'!$D$2:$D$2601,1))</f>
        <v>#N/A</v>
      </c>
      <c r="N341" s="55">
        <f t="shared" si="45"/>
        <v>0</v>
      </c>
      <c r="O341" s="22">
        <f t="shared" si="53"/>
        <v>0</v>
      </c>
      <c r="P341" s="22">
        <f t="shared" si="46"/>
        <v>0</v>
      </c>
      <c r="Q341" s="22">
        <f t="shared" si="47"/>
        <v>0</v>
      </c>
      <c r="R341" s="22">
        <f t="shared" si="48"/>
        <v>0</v>
      </c>
      <c r="S341" s="24">
        <f t="shared" si="49"/>
        <v>0</v>
      </c>
      <c r="T341" s="24">
        <f t="shared" si="50"/>
        <v>0</v>
      </c>
      <c r="U341" s="5"/>
      <c r="V341" s="5"/>
      <c r="W341" s="5"/>
      <c r="X341" s="5"/>
      <c r="Y341" s="5"/>
      <c r="Z341" s="5"/>
      <c r="AA341" s="5"/>
    </row>
    <row r="342" spans="1:27" x14ac:dyDescent="0.2">
      <c r="A342" s="17"/>
      <c r="B342" s="15"/>
      <c r="D342" s="15"/>
      <c r="E342" s="51"/>
      <c r="F342" s="51"/>
      <c r="G342" s="63"/>
      <c r="H342" s="7"/>
      <c r="I342" s="61" t="e">
        <f>INDEX('swingweight table'!$B$2:$B$2601,MATCH(MROUND(K342,0.175)+0.0001,'swingweight table'!$A$2:$A$2601,1))</f>
        <v>#N/A</v>
      </c>
      <c r="J342" s="60" t="e">
        <f>INDEX('swingweight table'!$B$2:$B$2601,MATCH(MROUND(O342,0.175)+0.0001,'swingweight table'!$A$2:$A$2601,1))</f>
        <v>#N/A</v>
      </c>
      <c r="K342" s="60">
        <f t="shared" si="51"/>
        <v>0</v>
      </c>
      <c r="L342" s="60">
        <f t="shared" si="52"/>
        <v>0</v>
      </c>
      <c r="M342" s="55" t="e">
        <f>INDEX('swingweight table'!$E$2:$E$2601,MATCH(IF(K342&lt;((MROUND(K342,0.175)+0.1)+(MROUND(K342,0.175)-0.075))/2,MROUND(K342,0.175)-0.0749,MROUND(K342,0.175)+0.1001),'swingweight table'!$D$2:$D$2601,1))</f>
        <v>#N/A</v>
      </c>
      <c r="N342" s="55">
        <f t="shared" si="45"/>
        <v>0</v>
      </c>
      <c r="O342" s="22">
        <f t="shared" si="53"/>
        <v>0</v>
      </c>
      <c r="P342" s="22">
        <f t="shared" si="46"/>
        <v>0</v>
      </c>
      <c r="Q342" s="22">
        <f t="shared" si="47"/>
        <v>0</v>
      </c>
      <c r="R342" s="22">
        <f t="shared" si="48"/>
        <v>0</v>
      </c>
      <c r="S342" s="24">
        <f t="shared" si="49"/>
        <v>0</v>
      </c>
      <c r="T342" s="24">
        <f t="shared" si="50"/>
        <v>0</v>
      </c>
      <c r="U342" s="5"/>
      <c r="V342" s="5"/>
      <c r="W342" s="5"/>
      <c r="X342" s="5"/>
      <c r="Y342" s="5"/>
      <c r="Z342" s="5"/>
      <c r="AA342" s="5"/>
    </row>
    <row r="343" spans="1:27" x14ac:dyDescent="0.2">
      <c r="A343" s="17"/>
      <c r="B343" s="15"/>
      <c r="D343" s="15"/>
      <c r="E343" s="51"/>
      <c r="F343" s="51"/>
      <c r="G343" s="63"/>
      <c r="H343" s="7"/>
      <c r="I343" s="61" t="e">
        <f>INDEX('swingweight table'!$B$2:$B$2601,MATCH(MROUND(K343,0.175)+0.0001,'swingweight table'!$A$2:$A$2601,1))</f>
        <v>#N/A</v>
      </c>
      <c r="J343" s="60" t="e">
        <f>INDEX('swingweight table'!$B$2:$B$2601,MATCH(MROUND(O343,0.175)+0.0001,'swingweight table'!$A$2:$A$2601,1))</f>
        <v>#N/A</v>
      </c>
      <c r="K343" s="60">
        <f t="shared" si="51"/>
        <v>0</v>
      </c>
      <c r="L343" s="60">
        <f t="shared" si="52"/>
        <v>0</v>
      </c>
      <c r="M343" s="55" t="e">
        <f>INDEX('swingweight table'!$E$2:$E$2601,MATCH(IF(K343&lt;((MROUND(K343,0.175)+0.1)+(MROUND(K343,0.175)-0.075))/2,MROUND(K343,0.175)-0.0749,MROUND(K343,0.175)+0.1001),'swingweight table'!$D$2:$D$2601,1))</f>
        <v>#N/A</v>
      </c>
      <c r="N343" s="55">
        <f t="shared" si="45"/>
        <v>0</v>
      </c>
      <c r="O343" s="22">
        <f t="shared" si="53"/>
        <v>0</v>
      </c>
      <c r="P343" s="22">
        <f t="shared" si="46"/>
        <v>0</v>
      </c>
      <c r="Q343" s="22">
        <f t="shared" si="47"/>
        <v>0</v>
      </c>
      <c r="R343" s="22">
        <f t="shared" si="48"/>
        <v>0</v>
      </c>
      <c r="S343" s="24">
        <f t="shared" si="49"/>
        <v>0</v>
      </c>
      <c r="T343" s="24">
        <f t="shared" si="50"/>
        <v>0</v>
      </c>
      <c r="U343" s="5"/>
      <c r="V343" s="5"/>
      <c r="W343" s="5"/>
      <c r="X343" s="5"/>
      <c r="Y343" s="5"/>
      <c r="Z343" s="5"/>
      <c r="AA343" s="5"/>
    </row>
    <row r="344" spans="1:27" x14ac:dyDescent="0.2">
      <c r="A344" s="17"/>
      <c r="B344" s="15"/>
      <c r="D344" s="15"/>
      <c r="E344" s="51"/>
      <c r="F344" s="51"/>
      <c r="G344" s="63"/>
      <c r="H344" s="7"/>
      <c r="I344" s="61" t="e">
        <f>INDEX('swingweight table'!$B$2:$B$2601,MATCH(MROUND(K344,0.175)+0.0001,'swingweight table'!$A$2:$A$2601,1))</f>
        <v>#N/A</v>
      </c>
      <c r="J344" s="60" t="e">
        <f>INDEX('swingweight table'!$B$2:$B$2601,MATCH(MROUND(O344,0.175)+0.0001,'swingweight table'!$A$2:$A$2601,1))</f>
        <v>#N/A</v>
      </c>
      <c r="K344" s="60">
        <f t="shared" si="51"/>
        <v>0</v>
      </c>
      <c r="L344" s="60">
        <f t="shared" si="52"/>
        <v>0</v>
      </c>
      <c r="M344" s="55" t="e">
        <f>INDEX('swingweight table'!$E$2:$E$2601,MATCH(IF(K344&lt;((MROUND(K344,0.175)+0.1)+(MROUND(K344,0.175)-0.075))/2,MROUND(K344,0.175)-0.0749,MROUND(K344,0.175)+0.1001),'swingweight table'!$D$2:$D$2601,1))</f>
        <v>#N/A</v>
      </c>
      <c r="N344" s="55">
        <f t="shared" si="45"/>
        <v>0</v>
      </c>
      <c r="O344" s="22">
        <f t="shared" si="53"/>
        <v>0</v>
      </c>
      <c r="P344" s="22">
        <f t="shared" si="46"/>
        <v>0</v>
      </c>
      <c r="Q344" s="22">
        <f t="shared" si="47"/>
        <v>0</v>
      </c>
      <c r="R344" s="22">
        <f t="shared" si="48"/>
        <v>0</v>
      </c>
      <c r="S344" s="24">
        <f t="shared" si="49"/>
        <v>0</v>
      </c>
      <c r="T344" s="24">
        <f t="shared" si="50"/>
        <v>0</v>
      </c>
      <c r="U344" s="5"/>
      <c r="V344" s="5"/>
      <c r="W344" s="5"/>
      <c r="X344" s="5"/>
      <c r="Y344" s="5"/>
      <c r="Z344" s="5"/>
      <c r="AA344" s="5"/>
    </row>
    <row r="345" spans="1:27" x14ac:dyDescent="0.2">
      <c r="A345" s="17"/>
      <c r="B345" s="15"/>
      <c r="D345" s="15"/>
      <c r="E345" s="51"/>
      <c r="F345" s="51"/>
      <c r="G345" s="63"/>
      <c r="H345" s="7"/>
      <c r="I345" s="61" t="e">
        <f>INDEX('swingweight table'!$B$2:$B$2601,MATCH(MROUND(K345,0.175)+0.0001,'swingweight table'!$A$2:$A$2601,1))</f>
        <v>#N/A</v>
      </c>
      <c r="J345" s="60" t="e">
        <f>INDEX('swingweight table'!$B$2:$B$2601,MATCH(MROUND(O345,0.175)+0.0001,'swingweight table'!$A$2:$A$2601,1))</f>
        <v>#N/A</v>
      </c>
      <c r="K345" s="60">
        <f t="shared" si="51"/>
        <v>0</v>
      </c>
      <c r="L345" s="60">
        <f t="shared" si="52"/>
        <v>0</v>
      </c>
      <c r="M345" s="55" t="e">
        <f>INDEX('swingweight table'!$E$2:$E$2601,MATCH(IF(K345&lt;((MROUND(K345,0.175)+0.1)+(MROUND(K345,0.175)-0.075))/2,MROUND(K345,0.175)-0.0749,MROUND(K345,0.175)+0.1001),'swingweight table'!$D$2:$D$2601,1))</f>
        <v>#N/A</v>
      </c>
      <c r="N345" s="55">
        <f t="shared" si="45"/>
        <v>0</v>
      </c>
      <c r="O345" s="22">
        <f t="shared" si="53"/>
        <v>0</v>
      </c>
      <c r="P345" s="22">
        <f t="shared" si="46"/>
        <v>0</v>
      </c>
      <c r="Q345" s="22">
        <f t="shared" si="47"/>
        <v>0</v>
      </c>
      <c r="R345" s="22">
        <f t="shared" si="48"/>
        <v>0</v>
      </c>
      <c r="S345" s="24">
        <f t="shared" si="49"/>
        <v>0</v>
      </c>
      <c r="T345" s="24">
        <f t="shared" si="50"/>
        <v>0</v>
      </c>
      <c r="U345" s="5"/>
      <c r="V345" s="5"/>
      <c r="W345" s="5"/>
      <c r="X345" s="5"/>
      <c r="Y345" s="5"/>
      <c r="Z345" s="5"/>
      <c r="AA345" s="5"/>
    </row>
    <row r="346" spans="1:27" x14ac:dyDescent="0.2">
      <c r="A346" s="17"/>
      <c r="B346" s="15"/>
      <c r="D346" s="15"/>
      <c r="E346" s="51"/>
      <c r="F346" s="51"/>
      <c r="G346" s="63"/>
      <c r="H346" s="7"/>
      <c r="I346" s="61" t="e">
        <f>INDEX('swingweight table'!$B$2:$B$2601,MATCH(MROUND(K346,0.175)+0.0001,'swingweight table'!$A$2:$A$2601,1))</f>
        <v>#N/A</v>
      </c>
      <c r="J346" s="60" t="e">
        <f>INDEX('swingweight table'!$B$2:$B$2601,MATCH(MROUND(O346,0.175)+0.0001,'swingweight table'!$A$2:$A$2601,1))</f>
        <v>#N/A</v>
      </c>
      <c r="K346" s="60">
        <f t="shared" si="51"/>
        <v>0</v>
      </c>
      <c r="L346" s="60">
        <f t="shared" si="52"/>
        <v>0</v>
      </c>
      <c r="M346" s="55" t="e">
        <f>INDEX('swingweight table'!$E$2:$E$2601,MATCH(IF(K346&lt;((MROUND(K346,0.175)+0.1)+(MROUND(K346,0.175)-0.075))/2,MROUND(K346,0.175)-0.0749,MROUND(K346,0.175)+0.1001),'swingweight table'!$D$2:$D$2601,1))</f>
        <v>#N/A</v>
      </c>
      <c r="N346" s="55">
        <f t="shared" si="45"/>
        <v>0</v>
      </c>
      <c r="O346" s="22">
        <f t="shared" si="53"/>
        <v>0</v>
      </c>
      <c r="P346" s="22">
        <f t="shared" si="46"/>
        <v>0</v>
      </c>
      <c r="Q346" s="22">
        <f t="shared" si="47"/>
        <v>0</v>
      </c>
      <c r="R346" s="22">
        <f t="shared" si="48"/>
        <v>0</v>
      </c>
      <c r="S346" s="24">
        <f t="shared" si="49"/>
        <v>0</v>
      </c>
      <c r="T346" s="24">
        <f t="shared" si="50"/>
        <v>0</v>
      </c>
      <c r="U346" s="5"/>
      <c r="V346" s="5"/>
      <c r="W346" s="5"/>
      <c r="X346" s="5"/>
      <c r="Y346" s="5"/>
      <c r="Z346" s="5"/>
      <c r="AA346" s="5"/>
    </row>
    <row r="347" spans="1:27" x14ac:dyDescent="0.2">
      <c r="A347" s="17"/>
      <c r="B347" s="15"/>
      <c r="D347" s="15"/>
      <c r="E347" s="51"/>
      <c r="F347" s="51"/>
      <c r="G347" s="63"/>
      <c r="H347" s="7"/>
      <c r="I347" s="61" t="e">
        <f>INDEX('swingweight table'!$B$2:$B$2601,MATCH(MROUND(K347,0.175)+0.0001,'swingweight table'!$A$2:$A$2601,1))</f>
        <v>#N/A</v>
      </c>
      <c r="J347" s="60" t="e">
        <f>INDEX('swingweight table'!$B$2:$B$2601,MATCH(MROUND(O347,0.175)+0.0001,'swingweight table'!$A$2:$A$2601,1))</f>
        <v>#N/A</v>
      </c>
      <c r="K347" s="60">
        <f t="shared" si="51"/>
        <v>0</v>
      </c>
      <c r="L347" s="60">
        <f t="shared" si="52"/>
        <v>0</v>
      </c>
      <c r="M347" s="55" t="e">
        <f>INDEX('swingweight table'!$E$2:$E$2601,MATCH(IF(K347&lt;((MROUND(K347,0.175)+0.1)+(MROUND(K347,0.175)-0.075))/2,MROUND(K347,0.175)-0.0749,MROUND(K347,0.175)+0.1001),'swingweight table'!$D$2:$D$2601,1))</f>
        <v>#N/A</v>
      </c>
      <c r="N347" s="55">
        <f t="shared" si="45"/>
        <v>0</v>
      </c>
      <c r="O347" s="22">
        <f t="shared" si="53"/>
        <v>0</v>
      </c>
      <c r="P347" s="22">
        <f t="shared" si="46"/>
        <v>0</v>
      </c>
      <c r="Q347" s="22">
        <f t="shared" si="47"/>
        <v>0</v>
      </c>
      <c r="R347" s="22">
        <f t="shared" si="48"/>
        <v>0</v>
      </c>
      <c r="S347" s="24">
        <f t="shared" si="49"/>
        <v>0</v>
      </c>
      <c r="T347" s="24">
        <f t="shared" si="50"/>
        <v>0</v>
      </c>
      <c r="U347" s="5"/>
      <c r="V347" s="5"/>
      <c r="W347" s="5"/>
      <c r="X347" s="5"/>
      <c r="Y347" s="5"/>
      <c r="Z347" s="5"/>
      <c r="AA347" s="5"/>
    </row>
    <row r="348" spans="1:27" x14ac:dyDescent="0.2">
      <c r="A348" s="17"/>
      <c r="B348" s="15"/>
      <c r="D348" s="15"/>
      <c r="E348" s="51"/>
      <c r="F348" s="51"/>
      <c r="G348" s="63"/>
      <c r="H348" s="7"/>
      <c r="I348" s="61" t="e">
        <f>INDEX('swingweight table'!$B$2:$B$2601,MATCH(MROUND(K348,0.175)+0.0001,'swingweight table'!$A$2:$A$2601,1))</f>
        <v>#N/A</v>
      </c>
      <c r="J348" s="60" t="e">
        <f>INDEX('swingweight table'!$B$2:$B$2601,MATCH(MROUND(O348,0.175)+0.0001,'swingweight table'!$A$2:$A$2601,1))</f>
        <v>#N/A</v>
      </c>
      <c r="K348" s="60">
        <f t="shared" si="51"/>
        <v>0</v>
      </c>
      <c r="L348" s="60">
        <f t="shared" si="52"/>
        <v>0</v>
      </c>
      <c r="M348" s="55" t="e">
        <f>INDEX('swingweight table'!$E$2:$E$2601,MATCH(IF(K348&lt;((MROUND(K348,0.175)+0.1)+(MROUND(K348,0.175)-0.075))/2,MROUND(K348,0.175)-0.0749,MROUND(K348,0.175)+0.1001),'swingweight table'!$D$2:$D$2601,1))</f>
        <v>#N/A</v>
      </c>
      <c r="N348" s="55">
        <f t="shared" si="45"/>
        <v>0</v>
      </c>
      <c r="O348" s="22">
        <f t="shared" si="53"/>
        <v>0</v>
      </c>
      <c r="P348" s="22">
        <f t="shared" si="46"/>
        <v>0</v>
      </c>
      <c r="Q348" s="22">
        <f t="shared" si="47"/>
        <v>0</v>
      </c>
      <c r="R348" s="22">
        <f t="shared" si="48"/>
        <v>0</v>
      </c>
      <c r="S348" s="24">
        <f t="shared" si="49"/>
        <v>0</v>
      </c>
      <c r="T348" s="24">
        <f t="shared" si="50"/>
        <v>0</v>
      </c>
      <c r="U348" s="5"/>
      <c r="V348" s="5"/>
      <c r="W348" s="5"/>
      <c r="X348" s="5"/>
      <c r="Y348" s="5"/>
      <c r="Z348" s="5"/>
      <c r="AA348" s="5"/>
    </row>
    <row r="349" spans="1:27" x14ac:dyDescent="0.2">
      <c r="A349" s="17"/>
      <c r="B349" s="15"/>
      <c r="D349" s="15"/>
      <c r="E349" s="51"/>
      <c r="F349" s="51"/>
      <c r="G349" s="63"/>
      <c r="H349" s="7"/>
      <c r="I349" s="61" t="e">
        <f>INDEX('swingweight table'!$B$2:$B$2601,MATCH(MROUND(K349,0.175)+0.0001,'swingweight table'!$A$2:$A$2601,1))</f>
        <v>#N/A</v>
      </c>
      <c r="J349" s="60" t="e">
        <f>INDEX('swingweight table'!$B$2:$B$2601,MATCH(MROUND(O349,0.175)+0.0001,'swingweight table'!$A$2:$A$2601,1))</f>
        <v>#N/A</v>
      </c>
      <c r="K349" s="60">
        <f t="shared" si="51"/>
        <v>0</v>
      </c>
      <c r="L349" s="60">
        <f t="shared" si="52"/>
        <v>0</v>
      </c>
      <c r="M349" s="55" t="e">
        <f>INDEX('swingweight table'!$E$2:$E$2601,MATCH(IF(K349&lt;((MROUND(K349,0.175)+0.1)+(MROUND(K349,0.175)-0.075))/2,MROUND(K349,0.175)-0.0749,MROUND(K349,0.175)+0.1001),'swingweight table'!$D$2:$D$2601,1))</f>
        <v>#N/A</v>
      </c>
      <c r="N349" s="55">
        <f t="shared" si="45"/>
        <v>0</v>
      </c>
      <c r="O349" s="22">
        <f t="shared" si="53"/>
        <v>0</v>
      </c>
      <c r="P349" s="22">
        <f t="shared" si="46"/>
        <v>0</v>
      </c>
      <c r="Q349" s="22">
        <f t="shared" si="47"/>
        <v>0</v>
      </c>
      <c r="R349" s="22">
        <f t="shared" si="48"/>
        <v>0</v>
      </c>
      <c r="S349" s="24">
        <f t="shared" si="49"/>
        <v>0</v>
      </c>
      <c r="T349" s="24">
        <f t="shared" si="50"/>
        <v>0</v>
      </c>
      <c r="U349" s="5"/>
      <c r="V349" s="5"/>
      <c r="W349" s="5"/>
      <c r="X349" s="5"/>
      <c r="Y349" s="5"/>
      <c r="Z349" s="5"/>
      <c r="AA349" s="5"/>
    </row>
    <row r="350" spans="1:27" x14ac:dyDescent="0.2">
      <c r="A350" s="17"/>
      <c r="B350" s="15"/>
      <c r="D350" s="15"/>
      <c r="E350" s="51"/>
      <c r="F350" s="51"/>
      <c r="G350" s="63"/>
      <c r="H350" s="7"/>
      <c r="I350" s="61" t="e">
        <f>INDEX('swingweight table'!$B$2:$B$2601,MATCH(MROUND(K350,0.175)+0.0001,'swingweight table'!$A$2:$A$2601,1))</f>
        <v>#N/A</v>
      </c>
      <c r="J350" s="60" t="e">
        <f>INDEX('swingweight table'!$B$2:$B$2601,MATCH(MROUND(O350,0.175)+0.0001,'swingweight table'!$A$2:$A$2601,1))</f>
        <v>#N/A</v>
      </c>
      <c r="K350" s="60">
        <f t="shared" si="51"/>
        <v>0</v>
      </c>
      <c r="L350" s="60">
        <f t="shared" si="52"/>
        <v>0</v>
      </c>
      <c r="M350" s="55" t="e">
        <f>INDEX('swingweight table'!$E$2:$E$2601,MATCH(IF(K350&lt;((MROUND(K350,0.175)+0.1)+(MROUND(K350,0.175)-0.075))/2,MROUND(K350,0.175)-0.0749,MROUND(K350,0.175)+0.1001),'swingweight table'!$D$2:$D$2601,1))</f>
        <v>#N/A</v>
      </c>
      <c r="N350" s="55">
        <f t="shared" si="45"/>
        <v>0</v>
      </c>
      <c r="O350" s="22">
        <f t="shared" si="53"/>
        <v>0</v>
      </c>
      <c r="P350" s="22">
        <f t="shared" si="46"/>
        <v>0</v>
      </c>
      <c r="Q350" s="22">
        <f t="shared" si="47"/>
        <v>0</v>
      </c>
      <c r="R350" s="22">
        <f t="shared" si="48"/>
        <v>0</v>
      </c>
      <c r="S350" s="24">
        <f t="shared" si="49"/>
        <v>0</v>
      </c>
      <c r="T350" s="24">
        <f t="shared" si="50"/>
        <v>0</v>
      </c>
      <c r="U350" s="5"/>
      <c r="V350" s="5"/>
      <c r="W350" s="5"/>
      <c r="X350" s="5"/>
      <c r="Y350" s="5"/>
      <c r="Z350" s="5"/>
      <c r="AA350" s="5"/>
    </row>
    <row r="351" spans="1:27" x14ac:dyDescent="0.2">
      <c r="A351" s="17"/>
      <c r="B351" s="15"/>
      <c r="D351" s="15"/>
      <c r="E351" s="51"/>
      <c r="F351" s="51"/>
      <c r="G351" s="63"/>
      <c r="H351" s="7"/>
      <c r="I351" s="61" t="e">
        <f>INDEX('swingweight table'!$B$2:$B$2601,MATCH(MROUND(K351,0.175)+0.0001,'swingweight table'!$A$2:$A$2601,1))</f>
        <v>#N/A</v>
      </c>
      <c r="J351" s="60" t="e">
        <f>INDEX('swingweight table'!$B$2:$B$2601,MATCH(MROUND(O351,0.175)+0.0001,'swingweight table'!$A$2:$A$2601,1))</f>
        <v>#N/A</v>
      </c>
      <c r="K351" s="60">
        <f t="shared" si="51"/>
        <v>0</v>
      </c>
      <c r="L351" s="60">
        <f t="shared" si="52"/>
        <v>0</v>
      </c>
      <c r="M351" s="55" t="e">
        <f>INDEX('swingweight table'!$E$2:$E$2601,MATCH(IF(K351&lt;((MROUND(K351,0.175)+0.1)+(MROUND(K351,0.175)-0.075))/2,MROUND(K351,0.175)-0.0749,MROUND(K351,0.175)+0.1001),'swingweight table'!$D$2:$D$2601,1))</f>
        <v>#N/A</v>
      </c>
      <c r="N351" s="55">
        <f t="shared" si="45"/>
        <v>0</v>
      </c>
      <c r="O351" s="22">
        <f t="shared" si="53"/>
        <v>0</v>
      </c>
      <c r="P351" s="22">
        <f t="shared" si="46"/>
        <v>0</v>
      </c>
      <c r="Q351" s="22">
        <f t="shared" si="47"/>
        <v>0</v>
      </c>
      <c r="R351" s="22">
        <f t="shared" si="48"/>
        <v>0</v>
      </c>
      <c r="S351" s="24">
        <f t="shared" si="49"/>
        <v>0</v>
      </c>
      <c r="T351" s="24">
        <f t="shared" si="50"/>
        <v>0</v>
      </c>
      <c r="U351" s="5"/>
      <c r="V351" s="5"/>
      <c r="W351" s="5"/>
      <c r="X351" s="5"/>
      <c r="Y351" s="5"/>
      <c r="Z351" s="5"/>
      <c r="AA351" s="5"/>
    </row>
    <row r="352" spans="1:27" x14ac:dyDescent="0.2">
      <c r="A352" s="17"/>
      <c r="B352" s="15"/>
      <c r="D352" s="15"/>
      <c r="E352" s="51"/>
      <c r="F352" s="51"/>
      <c r="G352" s="63"/>
      <c r="H352" s="7"/>
      <c r="I352" s="61" t="e">
        <f>INDEX('swingweight table'!$B$2:$B$2601,MATCH(MROUND(K352,0.175)+0.0001,'swingweight table'!$A$2:$A$2601,1))</f>
        <v>#N/A</v>
      </c>
      <c r="J352" s="60" t="e">
        <f>INDEX('swingweight table'!$B$2:$B$2601,MATCH(MROUND(O352,0.175)+0.0001,'swingweight table'!$A$2:$A$2601,1))</f>
        <v>#N/A</v>
      </c>
      <c r="K352" s="60">
        <f t="shared" si="51"/>
        <v>0</v>
      </c>
      <c r="L352" s="60">
        <f t="shared" si="52"/>
        <v>0</v>
      </c>
      <c r="M352" s="55" t="e">
        <f>INDEX('swingweight table'!$E$2:$E$2601,MATCH(IF(K352&lt;((MROUND(K352,0.175)+0.1)+(MROUND(K352,0.175)-0.075))/2,MROUND(K352,0.175)-0.0749,MROUND(K352,0.175)+0.1001),'swingweight table'!$D$2:$D$2601,1))</f>
        <v>#N/A</v>
      </c>
      <c r="N352" s="55">
        <f t="shared" si="45"/>
        <v>0</v>
      </c>
      <c r="O352" s="22">
        <f t="shared" si="53"/>
        <v>0</v>
      </c>
      <c r="P352" s="22">
        <f t="shared" si="46"/>
        <v>0</v>
      </c>
      <c r="Q352" s="22">
        <f t="shared" si="47"/>
        <v>0</v>
      </c>
      <c r="R352" s="22">
        <f t="shared" si="48"/>
        <v>0</v>
      </c>
      <c r="S352" s="24">
        <f t="shared" si="49"/>
        <v>0</v>
      </c>
      <c r="T352" s="24">
        <f t="shared" si="50"/>
        <v>0</v>
      </c>
      <c r="U352" s="5"/>
      <c r="V352" s="5"/>
      <c r="W352" s="5"/>
      <c r="X352" s="5"/>
      <c r="Y352" s="5"/>
      <c r="Z352" s="5"/>
      <c r="AA352" s="5"/>
    </row>
    <row r="353" spans="1:27" x14ac:dyDescent="0.2">
      <c r="A353" s="17"/>
      <c r="B353" s="15"/>
      <c r="D353" s="15"/>
      <c r="E353" s="51"/>
      <c r="F353" s="51"/>
      <c r="G353" s="63"/>
      <c r="H353" s="7"/>
      <c r="I353" s="61" t="e">
        <f>INDEX('swingweight table'!$B$2:$B$2601,MATCH(MROUND(K353,0.175)+0.0001,'swingweight table'!$A$2:$A$2601,1))</f>
        <v>#N/A</v>
      </c>
      <c r="J353" s="60" t="e">
        <f>INDEX('swingweight table'!$B$2:$B$2601,MATCH(MROUND(O353,0.175)+0.0001,'swingweight table'!$A$2:$A$2601,1))</f>
        <v>#N/A</v>
      </c>
      <c r="K353" s="60">
        <f t="shared" si="51"/>
        <v>0</v>
      </c>
      <c r="L353" s="60">
        <f t="shared" si="52"/>
        <v>0</v>
      </c>
      <c r="M353" s="55" t="e">
        <f>INDEX('swingweight table'!$E$2:$E$2601,MATCH(IF(K353&lt;((MROUND(K353,0.175)+0.1)+(MROUND(K353,0.175)-0.075))/2,MROUND(K353,0.175)-0.0749,MROUND(K353,0.175)+0.1001),'swingweight table'!$D$2:$D$2601,1))</f>
        <v>#N/A</v>
      </c>
      <c r="N353" s="55">
        <f t="shared" si="45"/>
        <v>0</v>
      </c>
      <c r="O353" s="22">
        <f t="shared" si="53"/>
        <v>0</v>
      </c>
      <c r="P353" s="22">
        <f t="shared" si="46"/>
        <v>0</v>
      </c>
      <c r="Q353" s="22">
        <f t="shared" si="47"/>
        <v>0</v>
      </c>
      <c r="R353" s="22">
        <f t="shared" si="48"/>
        <v>0</v>
      </c>
      <c r="S353" s="24">
        <f t="shared" si="49"/>
        <v>0</v>
      </c>
      <c r="T353" s="24">
        <f t="shared" si="50"/>
        <v>0</v>
      </c>
      <c r="U353" s="5"/>
      <c r="V353" s="5"/>
      <c r="W353" s="5"/>
      <c r="X353" s="5"/>
      <c r="Y353" s="5"/>
      <c r="Z353" s="5"/>
      <c r="AA353" s="5"/>
    </row>
    <row r="354" spans="1:27" x14ac:dyDescent="0.2">
      <c r="A354" s="17"/>
      <c r="B354" s="15"/>
      <c r="D354" s="15"/>
      <c r="E354" s="51"/>
      <c r="F354" s="51"/>
      <c r="G354" s="63"/>
      <c r="H354" s="7"/>
      <c r="I354" s="61" t="e">
        <f>INDEX('swingweight table'!$B$2:$B$2601,MATCH(MROUND(K354,0.175)+0.0001,'swingweight table'!$A$2:$A$2601,1))</f>
        <v>#N/A</v>
      </c>
      <c r="J354" s="60" t="e">
        <f>INDEX('swingweight table'!$B$2:$B$2601,MATCH(MROUND(O354,0.175)+0.0001,'swingweight table'!$A$2:$A$2601,1))</f>
        <v>#N/A</v>
      </c>
      <c r="K354" s="60">
        <f t="shared" si="51"/>
        <v>0</v>
      </c>
      <c r="L354" s="60">
        <f t="shared" si="52"/>
        <v>0</v>
      </c>
      <c r="M354" s="55" t="e">
        <f>INDEX('swingweight table'!$E$2:$E$2601,MATCH(IF(K354&lt;((MROUND(K354,0.175)+0.1)+(MROUND(K354,0.175)-0.075))/2,MROUND(K354,0.175)-0.0749,MROUND(K354,0.175)+0.1001),'swingweight table'!$D$2:$D$2601,1))</f>
        <v>#N/A</v>
      </c>
      <c r="N354" s="55">
        <f t="shared" si="45"/>
        <v>0</v>
      </c>
      <c r="O354" s="22">
        <f t="shared" si="53"/>
        <v>0</v>
      </c>
      <c r="P354" s="22">
        <f t="shared" si="46"/>
        <v>0</v>
      </c>
      <c r="Q354" s="22">
        <f t="shared" si="47"/>
        <v>0</v>
      </c>
      <c r="R354" s="22">
        <f t="shared" si="48"/>
        <v>0</v>
      </c>
      <c r="S354" s="24">
        <f t="shared" si="49"/>
        <v>0</v>
      </c>
      <c r="T354" s="24">
        <f t="shared" si="50"/>
        <v>0</v>
      </c>
      <c r="U354" s="5"/>
      <c r="V354" s="5"/>
      <c r="W354" s="5"/>
      <c r="X354" s="5"/>
      <c r="Y354" s="5"/>
      <c r="Z354" s="5"/>
      <c r="AA354" s="5"/>
    </row>
    <row r="355" spans="1:27" x14ac:dyDescent="0.2">
      <c r="A355" s="17"/>
      <c r="B355" s="15"/>
      <c r="D355" s="15"/>
      <c r="E355" s="51"/>
      <c r="F355" s="51"/>
      <c r="G355" s="63"/>
      <c r="H355" s="7"/>
      <c r="I355" s="61" t="e">
        <f>INDEX('swingweight table'!$B$2:$B$2601,MATCH(MROUND(K355,0.175)+0.0001,'swingweight table'!$A$2:$A$2601,1))</f>
        <v>#N/A</v>
      </c>
      <c r="J355" s="60" t="e">
        <f>INDEX('swingweight table'!$B$2:$B$2601,MATCH(MROUND(O355,0.175)+0.0001,'swingweight table'!$A$2:$A$2601,1))</f>
        <v>#N/A</v>
      </c>
      <c r="K355" s="60">
        <f t="shared" si="51"/>
        <v>0</v>
      </c>
      <c r="L355" s="60">
        <f t="shared" si="52"/>
        <v>0</v>
      </c>
      <c r="M355" s="55" t="e">
        <f>INDEX('swingweight table'!$E$2:$E$2601,MATCH(IF(K355&lt;((MROUND(K355,0.175)+0.1)+(MROUND(K355,0.175)-0.075))/2,MROUND(K355,0.175)-0.0749,MROUND(K355,0.175)+0.1001),'swingweight table'!$D$2:$D$2601,1))</f>
        <v>#N/A</v>
      </c>
      <c r="N355" s="55">
        <f t="shared" si="45"/>
        <v>0</v>
      </c>
      <c r="O355" s="22">
        <f t="shared" si="53"/>
        <v>0</v>
      </c>
      <c r="P355" s="22">
        <f t="shared" si="46"/>
        <v>0</v>
      </c>
      <c r="Q355" s="22">
        <f t="shared" si="47"/>
        <v>0</v>
      </c>
      <c r="R355" s="22">
        <f t="shared" si="48"/>
        <v>0</v>
      </c>
      <c r="S355" s="24">
        <f t="shared" si="49"/>
        <v>0</v>
      </c>
      <c r="T355" s="24">
        <f t="shared" si="50"/>
        <v>0</v>
      </c>
      <c r="U355" s="5"/>
      <c r="V355" s="5"/>
      <c r="W355" s="5"/>
      <c r="X355" s="5"/>
      <c r="Y355" s="5"/>
      <c r="Z355" s="5"/>
      <c r="AA355" s="5"/>
    </row>
    <row r="356" spans="1:27" x14ac:dyDescent="0.2">
      <c r="A356" s="17"/>
      <c r="B356" s="15"/>
      <c r="D356" s="15"/>
      <c r="E356" s="51"/>
      <c r="F356" s="51"/>
      <c r="G356" s="63"/>
      <c r="H356" s="7"/>
      <c r="I356" s="61" t="e">
        <f>INDEX('swingweight table'!$B$2:$B$2601,MATCH(MROUND(K356,0.175)+0.0001,'swingweight table'!$A$2:$A$2601,1))</f>
        <v>#N/A</v>
      </c>
      <c r="J356" s="60" t="e">
        <f>INDEX('swingweight table'!$B$2:$B$2601,MATCH(MROUND(O356,0.175)+0.0001,'swingweight table'!$A$2:$A$2601,1))</f>
        <v>#N/A</v>
      </c>
      <c r="K356" s="60">
        <f t="shared" si="51"/>
        <v>0</v>
      </c>
      <c r="L356" s="60">
        <f t="shared" si="52"/>
        <v>0</v>
      </c>
      <c r="M356" s="55" t="e">
        <f>INDEX('swingweight table'!$E$2:$E$2601,MATCH(IF(K356&lt;((MROUND(K356,0.175)+0.1)+(MROUND(K356,0.175)-0.075))/2,MROUND(K356,0.175)-0.0749,MROUND(K356,0.175)+0.1001),'swingweight table'!$D$2:$D$2601,1))</f>
        <v>#N/A</v>
      </c>
      <c r="N356" s="55">
        <f t="shared" si="45"/>
        <v>0</v>
      </c>
      <c r="O356" s="22">
        <f t="shared" si="53"/>
        <v>0</v>
      </c>
      <c r="P356" s="22">
        <f t="shared" si="46"/>
        <v>0</v>
      </c>
      <c r="Q356" s="22">
        <f t="shared" si="47"/>
        <v>0</v>
      </c>
      <c r="R356" s="22">
        <f t="shared" si="48"/>
        <v>0</v>
      </c>
      <c r="S356" s="24">
        <f t="shared" si="49"/>
        <v>0</v>
      </c>
      <c r="T356" s="24">
        <f t="shared" si="50"/>
        <v>0</v>
      </c>
      <c r="U356" s="5"/>
      <c r="V356" s="5"/>
      <c r="W356" s="5"/>
      <c r="X356" s="5"/>
      <c r="Y356" s="5"/>
      <c r="Z356" s="5"/>
      <c r="AA356" s="5"/>
    </row>
    <row r="357" spans="1:27" x14ac:dyDescent="0.2">
      <c r="A357" s="17"/>
      <c r="B357" s="15"/>
      <c r="D357" s="15"/>
      <c r="E357" s="51"/>
      <c r="F357" s="51"/>
      <c r="G357" s="63"/>
      <c r="H357" s="7"/>
      <c r="I357" s="61" t="e">
        <f>INDEX('swingweight table'!$B$2:$B$2601,MATCH(MROUND(K357,0.175)+0.0001,'swingweight table'!$A$2:$A$2601,1))</f>
        <v>#N/A</v>
      </c>
      <c r="J357" s="60" t="e">
        <f>INDEX('swingweight table'!$B$2:$B$2601,MATCH(MROUND(O357,0.175)+0.0001,'swingweight table'!$A$2:$A$2601,1))</f>
        <v>#N/A</v>
      </c>
      <c r="K357" s="60">
        <f t="shared" si="51"/>
        <v>0</v>
      </c>
      <c r="L357" s="60">
        <f t="shared" si="52"/>
        <v>0</v>
      </c>
      <c r="M357" s="55" t="e">
        <f>INDEX('swingweight table'!$E$2:$E$2601,MATCH(IF(K357&lt;((MROUND(K357,0.175)+0.1)+(MROUND(K357,0.175)-0.075))/2,MROUND(K357,0.175)-0.0749,MROUND(K357,0.175)+0.1001),'swingweight table'!$D$2:$D$2601,1))</f>
        <v>#N/A</v>
      </c>
      <c r="N357" s="55">
        <f t="shared" si="45"/>
        <v>0</v>
      </c>
      <c r="O357" s="22">
        <f t="shared" si="53"/>
        <v>0</v>
      </c>
      <c r="P357" s="22">
        <f t="shared" si="46"/>
        <v>0</v>
      </c>
      <c r="Q357" s="22">
        <f t="shared" si="47"/>
        <v>0</v>
      </c>
      <c r="R357" s="22">
        <f t="shared" si="48"/>
        <v>0</v>
      </c>
      <c r="S357" s="24">
        <f t="shared" si="49"/>
        <v>0</v>
      </c>
      <c r="T357" s="24">
        <f t="shared" si="50"/>
        <v>0</v>
      </c>
      <c r="U357" s="5"/>
      <c r="V357" s="5"/>
      <c r="W357" s="5"/>
      <c r="X357" s="5"/>
      <c r="Y357" s="5"/>
      <c r="Z357" s="5"/>
      <c r="AA357" s="5"/>
    </row>
    <row r="358" spans="1:27" x14ac:dyDescent="0.2">
      <c r="A358" s="17"/>
      <c r="B358" s="15"/>
      <c r="D358" s="15"/>
      <c r="E358" s="51"/>
      <c r="F358" s="51"/>
      <c r="G358" s="63"/>
      <c r="H358" s="7"/>
      <c r="I358" s="61" t="e">
        <f>INDEX('swingweight table'!$B$2:$B$2601,MATCH(MROUND(K358,0.175)+0.0001,'swingweight table'!$A$2:$A$2601,1))</f>
        <v>#N/A</v>
      </c>
      <c r="J358" s="60" t="e">
        <f>INDEX('swingweight table'!$B$2:$B$2601,MATCH(MROUND(O358,0.175)+0.0001,'swingweight table'!$A$2:$A$2601,1))</f>
        <v>#N/A</v>
      </c>
      <c r="K358" s="60">
        <f t="shared" si="51"/>
        <v>0</v>
      </c>
      <c r="L358" s="60">
        <f t="shared" si="52"/>
        <v>0</v>
      </c>
      <c r="M358" s="55" t="e">
        <f>INDEX('swingweight table'!$E$2:$E$2601,MATCH(IF(K358&lt;((MROUND(K358,0.175)+0.1)+(MROUND(K358,0.175)-0.075))/2,MROUND(K358,0.175)-0.0749,MROUND(K358,0.175)+0.1001),'swingweight table'!$D$2:$D$2601,1))</f>
        <v>#N/A</v>
      </c>
      <c r="N358" s="55">
        <f t="shared" si="45"/>
        <v>0</v>
      </c>
      <c r="O358" s="22">
        <f t="shared" si="53"/>
        <v>0</v>
      </c>
      <c r="P358" s="22">
        <f t="shared" si="46"/>
        <v>0</v>
      </c>
      <c r="Q358" s="22">
        <f t="shared" si="47"/>
        <v>0</v>
      </c>
      <c r="R358" s="22">
        <f t="shared" si="48"/>
        <v>0</v>
      </c>
      <c r="S358" s="24">
        <f t="shared" si="49"/>
        <v>0</v>
      </c>
      <c r="T358" s="24">
        <f t="shared" si="50"/>
        <v>0</v>
      </c>
      <c r="U358" s="5"/>
      <c r="V358" s="5"/>
      <c r="W358" s="5"/>
      <c r="X358" s="5"/>
      <c r="Y358" s="5"/>
      <c r="Z358" s="5"/>
      <c r="AA358" s="5"/>
    </row>
    <row r="359" spans="1:27" x14ac:dyDescent="0.2">
      <c r="A359" s="17"/>
      <c r="B359" s="15"/>
      <c r="D359" s="15"/>
      <c r="E359" s="51"/>
      <c r="F359" s="51"/>
      <c r="G359" s="63"/>
      <c r="H359" s="7"/>
      <c r="I359" s="61" t="e">
        <f>INDEX('swingweight table'!$B$2:$B$2601,MATCH(MROUND(K359,0.175)+0.0001,'swingweight table'!$A$2:$A$2601,1))</f>
        <v>#N/A</v>
      </c>
      <c r="J359" s="60" t="e">
        <f>INDEX('swingweight table'!$B$2:$B$2601,MATCH(MROUND(O359,0.175)+0.0001,'swingweight table'!$A$2:$A$2601,1))</f>
        <v>#N/A</v>
      </c>
      <c r="K359" s="60">
        <f t="shared" si="51"/>
        <v>0</v>
      </c>
      <c r="L359" s="60">
        <f t="shared" si="52"/>
        <v>0</v>
      </c>
      <c r="M359" s="55" t="e">
        <f>INDEX('swingweight table'!$E$2:$E$2601,MATCH(IF(K359&lt;((MROUND(K359,0.175)+0.1)+(MROUND(K359,0.175)-0.075))/2,MROUND(K359,0.175)-0.0749,MROUND(K359,0.175)+0.1001),'swingweight table'!$D$2:$D$2601,1))</f>
        <v>#N/A</v>
      </c>
      <c r="N359" s="55">
        <f t="shared" si="45"/>
        <v>0</v>
      </c>
      <c r="O359" s="22">
        <f t="shared" si="53"/>
        <v>0</v>
      </c>
      <c r="P359" s="22">
        <f t="shared" si="46"/>
        <v>0</v>
      </c>
      <c r="Q359" s="22">
        <f t="shared" si="47"/>
        <v>0</v>
      </c>
      <c r="R359" s="22">
        <f t="shared" si="48"/>
        <v>0</v>
      </c>
      <c r="S359" s="24">
        <f t="shared" si="49"/>
        <v>0</v>
      </c>
      <c r="T359" s="24">
        <f t="shared" si="50"/>
        <v>0</v>
      </c>
      <c r="U359" s="5"/>
      <c r="V359" s="5"/>
      <c r="W359" s="5"/>
      <c r="X359" s="5"/>
      <c r="Y359" s="5"/>
      <c r="Z359" s="5"/>
      <c r="AA359" s="5"/>
    </row>
    <row r="360" spans="1:27" x14ac:dyDescent="0.2">
      <c r="A360" s="17"/>
      <c r="B360" s="15"/>
      <c r="D360" s="15"/>
      <c r="E360" s="51"/>
      <c r="F360" s="51"/>
      <c r="G360" s="63"/>
      <c r="H360" s="7"/>
      <c r="I360" s="61" t="e">
        <f>INDEX('swingweight table'!$B$2:$B$2601,MATCH(MROUND(K360,0.175)+0.0001,'swingweight table'!$A$2:$A$2601,1))</f>
        <v>#N/A</v>
      </c>
      <c r="J360" s="60" t="e">
        <f>INDEX('swingweight table'!$B$2:$B$2601,MATCH(MROUND(O360,0.175)+0.0001,'swingweight table'!$A$2:$A$2601,1))</f>
        <v>#N/A</v>
      </c>
      <c r="K360" s="60">
        <f t="shared" si="51"/>
        <v>0</v>
      </c>
      <c r="L360" s="60">
        <f t="shared" si="52"/>
        <v>0</v>
      </c>
      <c r="M360" s="55" t="e">
        <f>INDEX('swingweight table'!$E$2:$E$2601,MATCH(IF(K360&lt;((MROUND(K360,0.175)+0.1)+(MROUND(K360,0.175)-0.075))/2,MROUND(K360,0.175)-0.0749,MROUND(K360,0.175)+0.1001),'swingweight table'!$D$2:$D$2601,1))</f>
        <v>#N/A</v>
      </c>
      <c r="N360" s="55">
        <f t="shared" si="45"/>
        <v>0</v>
      </c>
      <c r="O360" s="22">
        <f t="shared" si="53"/>
        <v>0</v>
      </c>
      <c r="P360" s="22">
        <f t="shared" si="46"/>
        <v>0</v>
      </c>
      <c r="Q360" s="22">
        <f t="shared" si="47"/>
        <v>0</v>
      </c>
      <c r="R360" s="22">
        <f t="shared" si="48"/>
        <v>0</v>
      </c>
      <c r="S360" s="24">
        <f t="shared" si="49"/>
        <v>0</v>
      </c>
      <c r="T360" s="24">
        <f t="shared" si="50"/>
        <v>0</v>
      </c>
      <c r="U360" s="5"/>
      <c r="V360" s="5"/>
      <c r="W360" s="5"/>
      <c r="X360" s="5"/>
      <c r="Y360" s="5"/>
      <c r="Z360" s="5"/>
      <c r="AA360" s="5"/>
    </row>
    <row r="361" spans="1:27" x14ac:dyDescent="0.2">
      <c r="A361" s="17"/>
      <c r="B361" s="15"/>
      <c r="D361" s="15"/>
      <c r="E361" s="51"/>
      <c r="F361" s="51"/>
      <c r="G361" s="63"/>
      <c r="H361" s="7"/>
      <c r="I361" s="61" t="e">
        <f>INDEX('swingweight table'!$B$2:$B$2601,MATCH(MROUND(K361,0.175)+0.0001,'swingweight table'!$A$2:$A$2601,1))</f>
        <v>#N/A</v>
      </c>
      <c r="J361" s="60" t="e">
        <f>INDEX('swingweight table'!$B$2:$B$2601,MATCH(MROUND(O361,0.175)+0.0001,'swingweight table'!$A$2:$A$2601,1))</f>
        <v>#N/A</v>
      </c>
      <c r="K361" s="60">
        <f t="shared" si="51"/>
        <v>0</v>
      </c>
      <c r="L361" s="60">
        <f t="shared" si="52"/>
        <v>0</v>
      </c>
      <c r="M361" s="55" t="e">
        <f>INDEX('swingweight table'!$E$2:$E$2601,MATCH(IF(K361&lt;((MROUND(K361,0.175)+0.1)+(MROUND(K361,0.175)-0.075))/2,MROUND(K361,0.175)-0.0749,MROUND(K361,0.175)+0.1001),'swingweight table'!$D$2:$D$2601,1))</f>
        <v>#N/A</v>
      </c>
      <c r="N361" s="55">
        <f t="shared" si="45"/>
        <v>0</v>
      </c>
      <c r="O361" s="22">
        <f t="shared" si="53"/>
        <v>0</v>
      </c>
      <c r="P361" s="22">
        <f t="shared" si="46"/>
        <v>0</v>
      </c>
      <c r="Q361" s="22">
        <f t="shared" si="47"/>
        <v>0</v>
      </c>
      <c r="R361" s="22">
        <f t="shared" si="48"/>
        <v>0</v>
      </c>
      <c r="S361" s="24">
        <f t="shared" si="49"/>
        <v>0</v>
      </c>
      <c r="T361" s="24">
        <f t="shared" si="50"/>
        <v>0</v>
      </c>
      <c r="U361" s="5"/>
      <c r="V361" s="5"/>
      <c r="W361" s="5"/>
      <c r="X361" s="5"/>
      <c r="Y361" s="5"/>
      <c r="Z361" s="5"/>
      <c r="AA361" s="5"/>
    </row>
    <row r="362" spans="1:27" x14ac:dyDescent="0.2">
      <c r="A362" s="17"/>
      <c r="B362" s="15"/>
      <c r="D362" s="15"/>
      <c r="E362" s="51"/>
      <c r="F362" s="51"/>
      <c r="G362" s="63"/>
      <c r="H362" s="7"/>
      <c r="I362" s="61" t="e">
        <f>INDEX('swingweight table'!$B$2:$B$2601,MATCH(MROUND(K362,0.175)+0.0001,'swingweight table'!$A$2:$A$2601,1))</f>
        <v>#N/A</v>
      </c>
      <c r="J362" s="60" t="e">
        <f>INDEX('swingweight table'!$B$2:$B$2601,MATCH(MROUND(O362,0.175)+0.0001,'swingweight table'!$A$2:$A$2601,1))</f>
        <v>#N/A</v>
      </c>
      <c r="K362" s="60">
        <f t="shared" si="51"/>
        <v>0</v>
      </c>
      <c r="L362" s="60">
        <f t="shared" si="52"/>
        <v>0</v>
      </c>
      <c r="M362" s="55" t="e">
        <f>INDEX('swingweight table'!$E$2:$E$2601,MATCH(IF(K362&lt;((MROUND(K362,0.175)+0.1)+(MROUND(K362,0.175)-0.075))/2,MROUND(K362,0.175)-0.0749,MROUND(K362,0.175)+0.1001),'swingweight table'!$D$2:$D$2601,1))</f>
        <v>#N/A</v>
      </c>
      <c r="N362" s="55">
        <f t="shared" si="45"/>
        <v>0</v>
      </c>
      <c r="O362" s="22">
        <f t="shared" si="53"/>
        <v>0</v>
      </c>
      <c r="P362" s="22">
        <f t="shared" si="46"/>
        <v>0</v>
      </c>
      <c r="Q362" s="22">
        <f t="shared" si="47"/>
        <v>0</v>
      </c>
      <c r="R362" s="22">
        <f t="shared" si="48"/>
        <v>0</v>
      </c>
      <c r="S362" s="24">
        <f t="shared" si="49"/>
        <v>0</v>
      </c>
      <c r="T362" s="24">
        <f t="shared" si="50"/>
        <v>0</v>
      </c>
      <c r="U362" s="5"/>
      <c r="V362" s="5"/>
      <c r="W362" s="5"/>
      <c r="X362" s="5"/>
      <c r="Y362" s="5"/>
      <c r="Z362" s="5"/>
      <c r="AA362" s="5"/>
    </row>
    <row r="363" spans="1:27" x14ac:dyDescent="0.2">
      <c r="A363" s="17"/>
      <c r="B363" s="15"/>
      <c r="D363" s="15"/>
      <c r="E363" s="51"/>
      <c r="F363" s="51"/>
      <c r="G363" s="63"/>
      <c r="H363" s="7"/>
      <c r="I363" s="61" t="e">
        <f>INDEX('swingweight table'!$B$2:$B$2601,MATCH(MROUND(K363,0.175)+0.0001,'swingweight table'!$A$2:$A$2601,1))</f>
        <v>#N/A</v>
      </c>
      <c r="J363" s="60" t="e">
        <f>INDEX('swingweight table'!$B$2:$B$2601,MATCH(MROUND(O363,0.175)+0.0001,'swingweight table'!$A$2:$A$2601,1))</f>
        <v>#N/A</v>
      </c>
      <c r="K363" s="60">
        <f t="shared" si="51"/>
        <v>0</v>
      </c>
      <c r="L363" s="60">
        <f t="shared" si="52"/>
        <v>0</v>
      </c>
      <c r="M363" s="55" t="e">
        <f>INDEX('swingweight table'!$E$2:$E$2601,MATCH(IF(K363&lt;((MROUND(K363,0.175)+0.1)+(MROUND(K363,0.175)-0.075))/2,MROUND(K363,0.175)-0.0749,MROUND(K363,0.175)+0.1001),'swingweight table'!$D$2:$D$2601,1))</f>
        <v>#N/A</v>
      </c>
      <c r="N363" s="55">
        <f t="shared" si="45"/>
        <v>0</v>
      </c>
      <c r="O363" s="22">
        <f t="shared" si="53"/>
        <v>0</v>
      </c>
      <c r="P363" s="22">
        <f t="shared" si="46"/>
        <v>0</v>
      </c>
      <c r="Q363" s="22">
        <f t="shared" si="47"/>
        <v>0</v>
      </c>
      <c r="R363" s="22">
        <f t="shared" si="48"/>
        <v>0</v>
      </c>
      <c r="S363" s="24">
        <f t="shared" si="49"/>
        <v>0</v>
      </c>
      <c r="T363" s="24">
        <f t="shared" si="50"/>
        <v>0</v>
      </c>
      <c r="U363" s="5"/>
      <c r="V363" s="5"/>
      <c r="W363" s="5"/>
      <c r="X363" s="5"/>
      <c r="Y363" s="5"/>
      <c r="Z363" s="5"/>
      <c r="AA363" s="5"/>
    </row>
    <row r="364" spans="1:27" x14ac:dyDescent="0.2">
      <c r="A364" s="17"/>
      <c r="B364" s="15"/>
      <c r="D364" s="15"/>
      <c r="E364" s="51"/>
      <c r="F364" s="51"/>
      <c r="G364" s="63"/>
      <c r="H364" s="7"/>
      <c r="I364" s="61" t="e">
        <f>INDEX('swingweight table'!$B$2:$B$2601,MATCH(MROUND(K364,0.175)+0.0001,'swingweight table'!$A$2:$A$2601,1))</f>
        <v>#N/A</v>
      </c>
      <c r="J364" s="60" t="e">
        <f>INDEX('swingweight table'!$B$2:$B$2601,MATCH(MROUND(O364,0.175)+0.0001,'swingweight table'!$A$2:$A$2601,1))</f>
        <v>#N/A</v>
      </c>
      <c r="K364" s="60">
        <f t="shared" si="51"/>
        <v>0</v>
      </c>
      <c r="L364" s="60">
        <f t="shared" si="52"/>
        <v>0</v>
      </c>
      <c r="M364" s="55" t="e">
        <f>INDEX('swingweight table'!$E$2:$E$2601,MATCH(IF(K364&lt;((MROUND(K364,0.175)+0.1)+(MROUND(K364,0.175)-0.075))/2,MROUND(K364,0.175)-0.0749,MROUND(K364,0.175)+0.1001),'swingweight table'!$D$2:$D$2601,1))</f>
        <v>#N/A</v>
      </c>
      <c r="N364" s="55">
        <f t="shared" si="45"/>
        <v>0</v>
      </c>
      <c r="O364" s="22">
        <f t="shared" si="53"/>
        <v>0</v>
      </c>
      <c r="P364" s="22">
        <f t="shared" si="46"/>
        <v>0</v>
      </c>
      <c r="Q364" s="22">
        <f t="shared" si="47"/>
        <v>0</v>
      </c>
      <c r="R364" s="22">
        <f t="shared" si="48"/>
        <v>0</v>
      </c>
      <c r="S364" s="24">
        <f t="shared" si="49"/>
        <v>0</v>
      </c>
      <c r="T364" s="24">
        <f t="shared" si="50"/>
        <v>0</v>
      </c>
      <c r="U364" s="5"/>
      <c r="V364" s="5"/>
      <c r="W364" s="5"/>
      <c r="X364" s="5"/>
      <c r="Y364" s="5"/>
      <c r="Z364" s="5"/>
      <c r="AA364" s="5"/>
    </row>
    <row r="365" spans="1:27" x14ac:dyDescent="0.2">
      <c r="A365" s="17"/>
      <c r="B365" s="15"/>
      <c r="D365" s="15"/>
      <c r="E365" s="51"/>
      <c r="F365" s="51"/>
      <c r="G365" s="63"/>
      <c r="H365" s="7"/>
      <c r="I365" s="61" t="e">
        <f>INDEX('swingweight table'!$B$2:$B$2601,MATCH(MROUND(K365,0.175)+0.0001,'swingweight table'!$A$2:$A$2601,1))</f>
        <v>#N/A</v>
      </c>
      <c r="J365" s="60" t="e">
        <f>INDEX('swingweight table'!$B$2:$B$2601,MATCH(MROUND(O365,0.175)+0.0001,'swingweight table'!$A$2:$A$2601,1))</f>
        <v>#N/A</v>
      </c>
      <c r="K365" s="60">
        <f t="shared" si="51"/>
        <v>0</v>
      </c>
      <c r="L365" s="60">
        <f t="shared" si="52"/>
        <v>0</v>
      </c>
      <c r="M365" s="55" t="e">
        <f>INDEX('swingweight table'!$E$2:$E$2601,MATCH(IF(K365&lt;((MROUND(K365,0.175)+0.1)+(MROUND(K365,0.175)-0.075))/2,MROUND(K365,0.175)-0.0749,MROUND(K365,0.175)+0.1001),'swingweight table'!$D$2:$D$2601,1))</f>
        <v>#N/A</v>
      </c>
      <c r="N365" s="55">
        <f t="shared" si="45"/>
        <v>0</v>
      </c>
      <c r="O365" s="22">
        <f t="shared" si="53"/>
        <v>0</v>
      </c>
      <c r="P365" s="22">
        <f t="shared" si="46"/>
        <v>0</v>
      </c>
      <c r="Q365" s="22">
        <f t="shared" si="47"/>
        <v>0</v>
      </c>
      <c r="R365" s="22">
        <f t="shared" si="48"/>
        <v>0</v>
      </c>
      <c r="S365" s="24">
        <f t="shared" si="49"/>
        <v>0</v>
      </c>
      <c r="T365" s="24">
        <f t="shared" si="50"/>
        <v>0</v>
      </c>
      <c r="U365" s="5"/>
      <c r="V365" s="5"/>
      <c r="W365" s="5"/>
      <c r="X365" s="5"/>
      <c r="Y365" s="5"/>
      <c r="Z365" s="5"/>
      <c r="AA365" s="5"/>
    </row>
    <row r="366" spans="1:27" x14ac:dyDescent="0.2">
      <c r="A366" s="17"/>
      <c r="B366" s="15"/>
      <c r="D366" s="15"/>
      <c r="E366" s="51"/>
      <c r="F366" s="51"/>
      <c r="G366" s="63"/>
      <c r="H366" s="7"/>
      <c r="I366" s="61" t="e">
        <f>INDEX('swingweight table'!$B$2:$B$2601,MATCH(MROUND(K366,0.175)+0.0001,'swingweight table'!$A$2:$A$2601,1))</f>
        <v>#N/A</v>
      </c>
      <c r="J366" s="60" t="e">
        <f>INDEX('swingweight table'!$B$2:$B$2601,MATCH(MROUND(O366,0.175)+0.0001,'swingweight table'!$A$2:$A$2601,1))</f>
        <v>#N/A</v>
      </c>
      <c r="K366" s="60">
        <f t="shared" si="51"/>
        <v>0</v>
      </c>
      <c r="L366" s="60">
        <f t="shared" si="52"/>
        <v>0</v>
      </c>
      <c r="M366" s="55" t="e">
        <f>INDEX('swingweight table'!$E$2:$E$2601,MATCH(IF(K366&lt;((MROUND(K366,0.175)+0.1)+(MROUND(K366,0.175)-0.075))/2,MROUND(K366,0.175)-0.0749,MROUND(K366,0.175)+0.1001),'swingweight table'!$D$2:$D$2601,1))</f>
        <v>#N/A</v>
      </c>
      <c r="N366" s="55">
        <f t="shared" si="45"/>
        <v>0</v>
      </c>
      <c r="O366" s="22">
        <f t="shared" si="53"/>
        <v>0</v>
      </c>
      <c r="P366" s="22">
        <f t="shared" si="46"/>
        <v>0</v>
      </c>
      <c r="Q366" s="22">
        <f t="shared" si="47"/>
        <v>0</v>
      </c>
      <c r="R366" s="22">
        <f t="shared" si="48"/>
        <v>0</v>
      </c>
      <c r="S366" s="24">
        <f t="shared" si="49"/>
        <v>0</v>
      </c>
      <c r="T366" s="24">
        <f t="shared" si="50"/>
        <v>0</v>
      </c>
      <c r="U366" s="5"/>
      <c r="V366" s="5"/>
      <c r="W366" s="5"/>
      <c r="X366" s="5"/>
      <c r="Y366" s="5"/>
      <c r="Z366" s="5"/>
      <c r="AA366" s="5"/>
    </row>
    <row r="367" spans="1:27" x14ac:dyDescent="0.2">
      <c r="A367" s="17"/>
      <c r="B367" s="15"/>
      <c r="D367" s="15"/>
      <c r="E367" s="51"/>
      <c r="F367" s="51"/>
      <c r="G367" s="63"/>
      <c r="H367" s="7"/>
      <c r="I367" s="61" t="e">
        <f>INDEX('swingweight table'!$B$2:$B$2601,MATCH(MROUND(K367,0.175)+0.0001,'swingweight table'!$A$2:$A$2601,1))</f>
        <v>#N/A</v>
      </c>
      <c r="J367" s="60" t="e">
        <f>INDEX('swingweight table'!$B$2:$B$2601,MATCH(MROUND(O367,0.175)+0.0001,'swingweight table'!$A$2:$A$2601,1))</f>
        <v>#N/A</v>
      </c>
      <c r="K367" s="60">
        <f t="shared" si="51"/>
        <v>0</v>
      </c>
      <c r="L367" s="60">
        <f t="shared" si="52"/>
        <v>0</v>
      </c>
      <c r="M367" s="55" t="e">
        <f>INDEX('swingweight table'!$E$2:$E$2601,MATCH(IF(K367&lt;((MROUND(K367,0.175)+0.1)+(MROUND(K367,0.175)-0.075))/2,MROUND(K367,0.175)-0.0749,MROUND(K367,0.175)+0.1001),'swingweight table'!$D$2:$D$2601,1))</f>
        <v>#N/A</v>
      </c>
      <c r="N367" s="55">
        <f t="shared" si="45"/>
        <v>0</v>
      </c>
      <c r="O367" s="22">
        <f t="shared" si="53"/>
        <v>0</v>
      </c>
      <c r="P367" s="22">
        <f t="shared" si="46"/>
        <v>0</v>
      </c>
      <c r="Q367" s="22">
        <f t="shared" si="47"/>
        <v>0</v>
      </c>
      <c r="R367" s="22">
        <f t="shared" si="48"/>
        <v>0</v>
      </c>
      <c r="S367" s="24">
        <f t="shared" si="49"/>
        <v>0</v>
      </c>
      <c r="T367" s="24">
        <f t="shared" si="50"/>
        <v>0</v>
      </c>
      <c r="U367" s="5"/>
      <c r="V367" s="5"/>
      <c r="W367" s="5"/>
      <c r="X367" s="5"/>
      <c r="Y367" s="5"/>
      <c r="Z367" s="5"/>
      <c r="AA367" s="5"/>
    </row>
    <row r="368" spans="1:27" x14ac:dyDescent="0.2">
      <c r="A368" s="17"/>
      <c r="B368" s="15"/>
      <c r="D368" s="15"/>
      <c r="E368" s="51"/>
      <c r="F368" s="51"/>
      <c r="G368" s="63"/>
      <c r="H368" s="7"/>
      <c r="I368" s="61" t="e">
        <f>INDEX('swingweight table'!$B$2:$B$2601,MATCH(MROUND(K368,0.175)+0.0001,'swingweight table'!$A$2:$A$2601,1))</f>
        <v>#N/A</v>
      </c>
      <c r="J368" s="60" t="e">
        <f>INDEX('swingweight table'!$B$2:$B$2601,MATCH(MROUND(O368,0.175)+0.0001,'swingweight table'!$A$2:$A$2601,1))</f>
        <v>#N/A</v>
      </c>
      <c r="K368" s="60">
        <f t="shared" si="51"/>
        <v>0</v>
      </c>
      <c r="L368" s="60">
        <f t="shared" si="52"/>
        <v>0</v>
      </c>
      <c r="M368" s="55" t="e">
        <f>INDEX('swingweight table'!$E$2:$E$2601,MATCH(IF(K368&lt;((MROUND(K368,0.175)+0.1)+(MROUND(K368,0.175)-0.075))/2,MROUND(K368,0.175)-0.0749,MROUND(K368,0.175)+0.1001),'swingweight table'!$D$2:$D$2601,1))</f>
        <v>#N/A</v>
      </c>
      <c r="N368" s="55">
        <f t="shared" si="45"/>
        <v>0</v>
      </c>
      <c r="O368" s="22">
        <f t="shared" si="53"/>
        <v>0</v>
      </c>
      <c r="P368" s="22">
        <f t="shared" si="46"/>
        <v>0</v>
      </c>
      <c r="Q368" s="22">
        <f t="shared" si="47"/>
        <v>0</v>
      </c>
      <c r="R368" s="22">
        <f t="shared" si="48"/>
        <v>0</v>
      </c>
      <c r="S368" s="24">
        <f t="shared" si="49"/>
        <v>0</v>
      </c>
      <c r="T368" s="24">
        <f t="shared" si="50"/>
        <v>0</v>
      </c>
      <c r="U368" s="5"/>
      <c r="V368" s="5"/>
      <c r="W368" s="5"/>
      <c r="X368" s="5"/>
      <c r="Y368" s="5"/>
      <c r="Z368" s="5"/>
      <c r="AA368" s="5"/>
    </row>
    <row r="369" spans="1:27" x14ac:dyDescent="0.2">
      <c r="A369" s="17"/>
      <c r="B369" s="15"/>
      <c r="D369" s="15"/>
      <c r="E369" s="51"/>
      <c r="F369" s="51"/>
      <c r="G369" s="63"/>
      <c r="H369" s="7"/>
      <c r="I369" s="61" t="e">
        <f>INDEX('swingweight table'!$B$2:$B$2601,MATCH(MROUND(K369,0.175)+0.0001,'swingweight table'!$A$2:$A$2601,1))</f>
        <v>#N/A</v>
      </c>
      <c r="J369" s="60" t="e">
        <f>INDEX('swingweight table'!$B$2:$B$2601,MATCH(MROUND(O369,0.175)+0.0001,'swingweight table'!$A$2:$A$2601,1))</f>
        <v>#N/A</v>
      </c>
      <c r="K369" s="60">
        <f t="shared" si="51"/>
        <v>0</v>
      </c>
      <c r="L369" s="60">
        <f t="shared" si="52"/>
        <v>0</v>
      </c>
      <c r="M369" s="55" t="e">
        <f>INDEX('swingweight table'!$E$2:$E$2601,MATCH(IF(K369&lt;((MROUND(K369,0.175)+0.1)+(MROUND(K369,0.175)-0.075))/2,MROUND(K369,0.175)-0.0749,MROUND(K369,0.175)+0.1001),'swingweight table'!$D$2:$D$2601,1))</f>
        <v>#N/A</v>
      </c>
      <c r="N369" s="55">
        <f t="shared" si="45"/>
        <v>0</v>
      </c>
      <c r="O369" s="22">
        <f t="shared" si="53"/>
        <v>0</v>
      </c>
      <c r="P369" s="22">
        <f t="shared" si="46"/>
        <v>0</v>
      </c>
      <c r="Q369" s="22">
        <f t="shared" si="47"/>
        <v>0</v>
      </c>
      <c r="R369" s="22">
        <f t="shared" si="48"/>
        <v>0</v>
      </c>
      <c r="S369" s="24">
        <f t="shared" si="49"/>
        <v>0</v>
      </c>
      <c r="T369" s="24">
        <f t="shared" si="50"/>
        <v>0</v>
      </c>
      <c r="U369" s="5"/>
      <c r="V369" s="5"/>
      <c r="W369" s="5"/>
      <c r="X369" s="5"/>
      <c r="Y369" s="5"/>
      <c r="Z369" s="5"/>
      <c r="AA369" s="5"/>
    </row>
    <row r="370" spans="1:27" x14ac:dyDescent="0.2">
      <c r="A370" s="17"/>
      <c r="B370" s="15"/>
      <c r="D370" s="15"/>
      <c r="E370" s="51"/>
      <c r="F370" s="51"/>
      <c r="G370" s="63"/>
      <c r="H370" s="7"/>
      <c r="I370" s="61" t="e">
        <f>INDEX('swingweight table'!$B$2:$B$2601,MATCH(MROUND(K370,0.175)+0.0001,'swingweight table'!$A$2:$A$2601,1))</f>
        <v>#N/A</v>
      </c>
      <c r="J370" s="60" t="e">
        <f>INDEX('swingweight table'!$B$2:$B$2601,MATCH(MROUND(O370,0.175)+0.0001,'swingweight table'!$A$2:$A$2601,1))</f>
        <v>#N/A</v>
      </c>
      <c r="K370" s="60">
        <f t="shared" si="51"/>
        <v>0</v>
      </c>
      <c r="L370" s="60">
        <f t="shared" si="52"/>
        <v>0</v>
      </c>
      <c r="M370" s="55" t="e">
        <f>INDEX('swingweight table'!$E$2:$E$2601,MATCH(IF(K370&lt;((MROUND(K370,0.175)+0.1)+(MROUND(K370,0.175)-0.075))/2,MROUND(K370,0.175)-0.0749,MROUND(K370,0.175)+0.1001),'swingweight table'!$D$2:$D$2601,1))</f>
        <v>#N/A</v>
      </c>
      <c r="N370" s="55">
        <f t="shared" si="45"/>
        <v>0</v>
      </c>
      <c r="O370" s="22">
        <f t="shared" si="53"/>
        <v>0</v>
      </c>
      <c r="P370" s="22">
        <f t="shared" si="46"/>
        <v>0</v>
      </c>
      <c r="Q370" s="22">
        <f t="shared" si="47"/>
        <v>0</v>
      </c>
      <c r="R370" s="22">
        <f t="shared" si="48"/>
        <v>0</v>
      </c>
      <c r="S370" s="24">
        <f t="shared" si="49"/>
        <v>0</v>
      </c>
      <c r="T370" s="24">
        <f t="shared" si="50"/>
        <v>0</v>
      </c>
      <c r="U370" s="5"/>
      <c r="V370" s="5"/>
      <c r="W370" s="5"/>
      <c r="X370" s="5"/>
      <c r="Y370" s="5"/>
      <c r="Z370" s="5"/>
      <c r="AA370" s="5"/>
    </row>
    <row r="371" spans="1:27" x14ac:dyDescent="0.2">
      <c r="A371" s="17"/>
      <c r="B371" s="15"/>
      <c r="D371" s="15"/>
      <c r="E371" s="51"/>
      <c r="F371" s="51"/>
      <c r="G371" s="63"/>
      <c r="H371" s="7"/>
      <c r="I371" s="61" t="e">
        <f>INDEX('swingweight table'!$B$2:$B$2601,MATCH(MROUND(K371,0.175)+0.0001,'swingweight table'!$A$2:$A$2601,1))</f>
        <v>#N/A</v>
      </c>
      <c r="J371" s="60" t="e">
        <f>INDEX('swingweight table'!$B$2:$B$2601,MATCH(MROUND(O371,0.175)+0.0001,'swingweight table'!$A$2:$A$2601,1))</f>
        <v>#N/A</v>
      </c>
      <c r="K371" s="60">
        <f t="shared" si="51"/>
        <v>0</v>
      </c>
      <c r="L371" s="60">
        <f t="shared" si="52"/>
        <v>0</v>
      </c>
      <c r="M371" s="55" t="e">
        <f>INDEX('swingweight table'!$E$2:$E$2601,MATCH(IF(K371&lt;((MROUND(K371,0.175)+0.1)+(MROUND(K371,0.175)-0.075))/2,MROUND(K371,0.175)-0.0749,MROUND(K371,0.175)+0.1001),'swingweight table'!$D$2:$D$2601,1))</f>
        <v>#N/A</v>
      </c>
      <c r="N371" s="55">
        <f t="shared" si="45"/>
        <v>0</v>
      </c>
      <c r="O371" s="22">
        <f t="shared" si="53"/>
        <v>0</v>
      </c>
      <c r="P371" s="22">
        <f t="shared" si="46"/>
        <v>0</v>
      </c>
      <c r="Q371" s="22">
        <f t="shared" si="47"/>
        <v>0</v>
      </c>
      <c r="R371" s="22">
        <f t="shared" si="48"/>
        <v>0</v>
      </c>
      <c r="S371" s="24">
        <f t="shared" si="49"/>
        <v>0</v>
      </c>
      <c r="T371" s="24">
        <f t="shared" si="50"/>
        <v>0</v>
      </c>
      <c r="U371" s="5"/>
      <c r="V371" s="5"/>
      <c r="W371" s="5"/>
      <c r="X371" s="5"/>
      <c r="Y371" s="5"/>
      <c r="Z371" s="5"/>
      <c r="AA371" s="5"/>
    </row>
    <row r="372" spans="1:27" x14ac:dyDescent="0.2">
      <c r="A372" s="17"/>
      <c r="B372" s="15"/>
      <c r="D372" s="15"/>
      <c r="E372" s="51"/>
      <c r="F372" s="51"/>
      <c r="G372" s="63"/>
      <c r="H372" s="7"/>
      <c r="I372" s="61" t="e">
        <f>INDEX('swingweight table'!$B$2:$B$2601,MATCH(MROUND(K372,0.175)+0.0001,'swingweight table'!$A$2:$A$2601,1))</f>
        <v>#N/A</v>
      </c>
      <c r="J372" s="60" t="e">
        <f>INDEX('swingweight table'!$B$2:$B$2601,MATCH(MROUND(O372,0.175)+0.0001,'swingweight table'!$A$2:$A$2601,1))</f>
        <v>#N/A</v>
      </c>
      <c r="K372" s="60">
        <f t="shared" si="51"/>
        <v>0</v>
      </c>
      <c r="L372" s="60">
        <f t="shared" si="52"/>
        <v>0</v>
      </c>
      <c r="M372" s="55" t="e">
        <f>INDEX('swingweight table'!$E$2:$E$2601,MATCH(IF(K372&lt;((MROUND(K372,0.175)+0.1)+(MROUND(K372,0.175)-0.075))/2,MROUND(K372,0.175)-0.0749,MROUND(K372,0.175)+0.1001),'swingweight table'!$D$2:$D$2601,1))</f>
        <v>#N/A</v>
      </c>
      <c r="N372" s="55">
        <f t="shared" si="45"/>
        <v>0</v>
      </c>
      <c r="O372" s="22">
        <f t="shared" si="53"/>
        <v>0</v>
      </c>
      <c r="P372" s="22">
        <f t="shared" si="46"/>
        <v>0</v>
      </c>
      <c r="Q372" s="22">
        <f t="shared" si="47"/>
        <v>0</v>
      </c>
      <c r="R372" s="22">
        <f t="shared" si="48"/>
        <v>0</v>
      </c>
      <c r="S372" s="24">
        <f t="shared" si="49"/>
        <v>0</v>
      </c>
      <c r="T372" s="24">
        <f t="shared" si="50"/>
        <v>0</v>
      </c>
      <c r="U372" s="5"/>
      <c r="V372" s="5"/>
      <c r="W372" s="5"/>
      <c r="X372" s="5"/>
      <c r="Y372" s="5"/>
      <c r="Z372" s="5"/>
      <c r="AA372" s="5"/>
    </row>
    <row r="373" spans="1:27" x14ac:dyDescent="0.2">
      <c r="A373" s="17"/>
      <c r="B373" s="15"/>
      <c r="D373" s="15"/>
      <c r="E373" s="51"/>
      <c r="F373" s="51"/>
      <c r="G373" s="63"/>
      <c r="H373" s="7"/>
      <c r="I373" s="61" t="e">
        <f>INDEX('swingweight table'!$B$2:$B$2601,MATCH(MROUND(K373,0.175)+0.0001,'swingweight table'!$A$2:$A$2601,1))</f>
        <v>#N/A</v>
      </c>
      <c r="J373" s="60" t="e">
        <f>INDEX('swingweight table'!$B$2:$B$2601,MATCH(MROUND(O373,0.175)+0.0001,'swingweight table'!$A$2:$A$2601,1))</f>
        <v>#N/A</v>
      </c>
      <c r="K373" s="60">
        <f t="shared" si="51"/>
        <v>0</v>
      </c>
      <c r="L373" s="60">
        <f t="shared" si="52"/>
        <v>0</v>
      </c>
      <c r="M373" s="55" t="e">
        <f>INDEX('swingweight table'!$E$2:$E$2601,MATCH(IF(K373&lt;((MROUND(K373,0.175)+0.1)+(MROUND(K373,0.175)-0.075))/2,MROUND(K373,0.175)-0.0749,MROUND(K373,0.175)+0.1001),'swingweight table'!$D$2:$D$2601,1))</f>
        <v>#N/A</v>
      </c>
      <c r="N373" s="55">
        <f t="shared" si="45"/>
        <v>0</v>
      </c>
      <c r="O373" s="22">
        <f t="shared" si="53"/>
        <v>0</v>
      </c>
      <c r="P373" s="22">
        <f t="shared" si="46"/>
        <v>0</v>
      </c>
      <c r="Q373" s="22">
        <f t="shared" si="47"/>
        <v>0</v>
      </c>
      <c r="R373" s="22">
        <f t="shared" si="48"/>
        <v>0</v>
      </c>
      <c r="S373" s="24">
        <f t="shared" si="49"/>
        <v>0</v>
      </c>
      <c r="T373" s="24">
        <f t="shared" si="50"/>
        <v>0</v>
      </c>
      <c r="U373" s="5"/>
      <c r="V373" s="5"/>
      <c r="W373" s="5"/>
      <c r="X373" s="5"/>
      <c r="Y373" s="5"/>
      <c r="Z373" s="5"/>
      <c r="AA373" s="5"/>
    </row>
    <row r="374" spans="1:27" x14ac:dyDescent="0.2">
      <c r="A374" s="17"/>
      <c r="B374" s="15"/>
      <c r="D374" s="15"/>
      <c r="E374" s="51"/>
      <c r="F374" s="51"/>
      <c r="G374" s="63"/>
      <c r="H374" s="7"/>
      <c r="I374" s="61" t="e">
        <f>INDEX('swingweight table'!$B$2:$B$2601,MATCH(MROUND(K374,0.175)+0.0001,'swingweight table'!$A$2:$A$2601,1))</f>
        <v>#N/A</v>
      </c>
      <c r="J374" s="60" t="e">
        <f>INDEX('swingweight table'!$B$2:$B$2601,MATCH(MROUND(O374,0.175)+0.0001,'swingweight table'!$A$2:$A$2601,1))</f>
        <v>#N/A</v>
      </c>
      <c r="K374" s="60">
        <f t="shared" si="51"/>
        <v>0</v>
      </c>
      <c r="L374" s="60">
        <f t="shared" si="52"/>
        <v>0</v>
      </c>
      <c r="M374" s="55" t="e">
        <f>INDEX('swingweight table'!$E$2:$E$2601,MATCH(IF(K374&lt;((MROUND(K374,0.175)+0.1)+(MROUND(K374,0.175)-0.075))/2,MROUND(K374,0.175)-0.0749,MROUND(K374,0.175)+0.1001),'swingweight table'!$D$2:$D$2601,1))</f>
        <v>#N/A</v>
      </c>
      <c r="N374" s="55">
        <f t="shared" si="45"/>
        <v>0</v>
      </c>
      <c r="O374" s="22">
        <f t="shared" si="53"/>
        <v>0</v>
      </c>
      <c r="P374" s="22">
        <f t="shared" si="46"/>
        <v>0</v>
      </c>
      <c r="Q374" s="22">
        <f t="shared" si="47"/>
        <v>0</v>
      </c>
      <c r="R374" s="22">
        <f t="shared" si="48"/>
        <v>0</v>
      </c>
      <c r="S374" s="24">
        <f t="shared" si="49"/>
        <v>0</v>
      </c>
      <c r="T374" s="24">
        <f t="shared" si="50"/>
        <v>0</v>
      </c>
      <c r="U374" s="5"/>
      <c r="V374" s="5"/>
      <c r="W374" s="5"/>
      <c r="X374" s="5"/>
      <c r="Y374" s="5"/>
      <c r="Z374" s="5"/>
      <c r="AA374" s="5"/>
    </row>
    <row r="375" spans="1:27" x14ac:dyDescent="0.2">
      <c r="A375" s="17"/>
      <c r="B375" s="15"/>
      <c r="D375" s="15"/>
      <c r="E375" s="51"/>
      <c r="F375" s="51"/>
      <c r="G375" s="63"/>
      <c r="H375" s="7"/>
      <c r="I375" s="61" t="e">
        <f>INDEX('swingweight table'!$B$2:$B$2601,MATCH(MROUND(K375,0.175)+0.0001,'swingweight table'!$A$2:$A$2601,1))</f>
        <v>#N/A</v>
      </c>
      <c r="J375" s="60" t="e">
        <f>INDEX('swingweight table'!$B$2:$B$2601,MATCH(MROUND(O375,0.175)+0.0001,'swingweight table'!$A$2:$A$2601,1))</f>
        <v>#N/A</v>
      </c>
      <c r="K375" s="60">
        <f t="shared" si="51"/>
        <v>0</v>
      </c>
      <c r="L375" s="60">
        <f t="shared" si="52"/>
        <v>0</v>
      </c>
      <c r="M375" s="55" t="e">
        <f>INDEX('swingweight table'!$E$2:$E$2601,MATCH(IF(K375&lt;((MROUND(K375,0.175)+0.1)+(MROUND(K375,0.175)-0.075))/2,MROUND(K375,0.175)-0.0749,MROUND(K375,0.175)+0.1001),'swingweight table'!$D$2:$D$2601,1))</f>
        <v>#N/A</v>
      </c>
      <c r="N375" s="55">
        <f t="shared" si="45"/>
        <v>0</v>
      </c>
      <c r="O375" s="22">
        <f t="shared" si="53"/>
        <v>0</v>
      </c>
      <c r="P375" s="22">
        <f t="shared" si="46"/>
        <v>0</v>
      </c>
      <c r="Q375" s="22">
        <f t="shared" si="47"/>
        <v>0</v>
      </c>
      <c r="R375" s="22">
        <f t="shared" si="48"/>
        <v>0</v>
      </c>
      <c r="S375" s="24">
        <f t="shared" si="49"/>
        <v>0</v>
      </c>
      <c r="T375" s="24">
        <f t="shared" si="50"/>
        <v>0</v>
      </c>
      <c r="U375" s="5"/>
      <c r="V375" s="5"/>
      <c r="W375" s="5"/>
      <c r="X375" s="5"/>
      <c r="Y375" s="5"/>
      <c r="Z375" s="5"/>
      <c r="AA375" s="5"/>
    </row>
    <row r="376" spans="1:27" x14ac:dyDescent="0.2">
      <c r="A376" s="17"/>
      <c r="B376" s="15"/>
      <c r="D376" s="15"/>
      <c r="E376" s="51"/>
      <c r="F376" s="51"/>
      <c r="G376" s="63"/>
      <c r="H376" s="7"/>
      <c r="I376" s="61" t="e">
        <f>INDEX('swingweight table'!$B$2:$B$2601,MATCH(MROUND(K376,0.175)+0.0001,'swingweight table'!$A$2:$A$2601,1))</f>
        <v>#N/A</v>
      </c>
      <c r="J376" s="60" t="e">
        <f>INDEX('swingweight table'!$B$2:$B$2601,MATCH(MROUND(O376,0.175)+0.0001,'swingweight table'!$A$2:$A$2601,1))</f>
        <v>#N/A</v>
      </c>
      <c r="K376" s="60">
        <f t="shared" si="51"/>
        <v>0</v>
      </c>
      <c r="L376" s="60">
        <f t="shared" si="52"/>
        <v>0</v>
      </c>
      <c r="M376" s="55" t="e">
        <f>INDEX('swingweight table'!$E$2:$E$2601,MATCH(IF(K376&lt;((MROUND(K376,0.175)+0.1)+(MROUND(K376,0.175)-0.075))/2,MROUND(K376,0.175)-0.0749,MROUND(K376,0.175)+0.1001),'swingweight table'!$D$2:$D$2601,1))</f>
        <v>#N/A</v>
      </c>
      <c r="N376" s="55">
        <f t="shared" si="45"/>
        <v>0</v>
      </c>
      <c r="O376" s="22">
        <f t="shared" si="53"/>
        <v>0</v>
      </c>
      <c r="P376" s="22">
        <f t="shared" si="46"/>
        <v>0</v>
      </c>
      <c r="Q376" s="22">
        <f t="shared" si="47"/>
        <v>0</v>
      </c>
      <c r="R376" s="22">
        <f t="shared" si="48"/>
        <v>0</v>
      </c>
      <c r="S376" s="24">
        <f t="shared" si="49"/>
        <v>0</v>
      </c>
      <c r="T376" s="24">
        <f t="shared" si="50"/>
        <v>0</v>
      </c>
      <c r="U376" s="5"/>
      <c r="V376" s="5"/>
      <c r="W376" s="5"/>
      <c r="X376" s="5"/>
      <c r="Y376" s="5"/>
      <c r="Z376" s="5"/>
      <c r="AA376" s="5"/>
    </row>
    <row r="377" spans="1:27" x14ac:dyDescent="0.2">
      <c r="A377" s="17"/>
      <c r="B377" s="15"/>
      <c r="D377" s="15"/>
      <c r="E377" s="51"/>
      <c r="F377" s="51"/>
      <c r="G377" s="63"/>
      <c r="H377" s="7"/>
      <c r="I377" s="61" t="e">
        <f>INDEX('swingweight table'!$B$2:$B$2601,MATCH(MROUND(K377,0.175)+0.0001,'swingweight table'!$A$2:$A$2601,1))</f>
        <v>#N/A</v>
      </c>
      <c r="J377" s="60" t="e">
        <f>INDEX('swingweight table'!$B$2:$B$2601,MATCH(MROUND(O377,0.175)+0.0001,'swingweight table'!$A$2:$A$2601,1))</f>
        <v>#N/A</v>
      </c>
      <c r="K377" s="60">
        <f t="shared" si="51"/>
        <v>0</v>
      </c>
      <c r="L377" s="60">
        <f t="shared" si="52"/>
        <v>0</v>
      </c>
      <c r="M377" s="55" t="e">
        <f>INDEX('swingweight table'!$E$2:$E$2601,MATCH(IF(K377&lt;((MROUND(K377,0.175)+0.1)+(MROUND(K377,0.175)-0.075))/2,MROUND(K377,0.175)-0.0749,MROUND(K377,0.175)+0.1001),'swingweight table'!$D$2:$D$2601,1))</f>
        <v>#N/A</v>
      </c>
      <c r="N377" s="55">
        <f t="shared" si="45"/>
        <v>0</v>
      </c>
      <c r="O377" s="22">
        <f t="shared" si="53"/>
        <v>0</v>
      </c>
      <c r="P377" s="22">
        <f t="shared" si="46"/>
        <v>0</v>
      </c>
      <c r="Q377" s="22">
        <f t="shared" si="47"/>
        <v>0</v>
      </c>
      <c r="R377" s="22">
        <f t="shared" si="48"/>
        <v>0</v>
      </c>
      <c r="S377" s="24">
        <f t="shared" si="49"/>
        <v>0</v>
      </c>
      <c r="T377" s="24">
        <f t="shared" si="50"/>
        <v>0</v>
      </c>
      <c r="U377" s="5"/>
      <c r="V377" s="5"/>
      <c r="W377" s="5"/>
      <c r="X377" s="5"/>
      <c r="Y377" s="5"/>
      <c r="Z377" s="5"/>
      <c r="AA377" s="5"/>
    </row>
    <row r="378" spans="1:27" x14ac:dyDescent="0.2">
      <c r="A378" s="17"/>
      <c r="B378" s="15"/>
      <c r="D378" s="15"/>
      <c r="E378" s="51"/>
      <c r="F378" s="51"/>
      <c r="G378" s="63"/>
      <c r="H378" s="7"/>
      <c r="I378" s="61" t="e">
        <f>INDEX('swingweight table'!$B$2:$B$2601,MATCH(MROUND(K378,0.175)+0.0001,'swingweight table'!$A$2:$A$2601,1))</f>
        <v>#N/A</v>
      </c>
      <c r="J378" s="60" t="e">
        <f>INDEX('swingweight table'!$B$2:$B$2601,MATCH(MROUND(O378,0.175)+0.0001,'swingweight table'!$A$2:$A$2601,1))</f>
        <v>#N/A</v>
      </c>
      <c r="K378" s="60">
        <f t="shared" si="51"/>
        <v>0</v>
      </c>
      <c r="L378" s="60">
        <f t="shared" si="52"/>
        <v>0</v>
      </c>
      <c r="M378" s="55" t="e">
        <f>INDEX('swingweight table'!$E$2:$E$2601,MATCH(IF(K378&lt;((MROUND(K378,0.175)+0.1)+(MROUND(K378,0.175)-0.075))/2,MROUND(K378,0.175)-0.0749,MROUND(K378,0.175)+0.1001),'swingweight table'!$D$2:$D$2601,1))</f>
        <v>#N/A</v>
      </c>
      <c r="N378" s="55">
        <f t="shared" si="45"/>
        <v>0</v>
      </c>
      <c r="O378" s="22">
        <f t="shared" si="53"/>
        <v>0</v>
      </c>
      <c r="P378" s="22">
        <f t="shared" si="46"/>
        <v>0</v>
      </c>
      <c r="Q378" s="22">
        <f t="shared" si="47"/>
        <v>0</v>
      </c>
      <c r="R378" s="22">
        <f t="shared" si="48"/>
        <v>0</v>
      </c>
      <c r="S378" s="24">
        <f t="shared" si="49"/>
        <v>0</v>
      </c>
      <c r="T378" s="24">
        <f t="shared" si="50"/>
        <v>0</v>
      </c>
      <c r="U378" s="5"/>
      <c r="V378" s="5"/>
      <c r="W378" s="5"/>
      <c r="X378" s="5"/>
      <c r="Y378" s="5"/>
      <c r="Z378" s="5"/>
      <c r="AA378" s="5"/>
    </row>
    <row r="379" spans="1:27" x14ac:dyDescent="0.2">
      <c r="A379" s="17"/>
      <c r="B379" s="15"/>
      <c r="D379" s="15"/>
      <c r="E379" s="51"/>
      <c r="F379" s="51"/>
      <c r="G379" s="63"/>
      <c r="H379" s="7"/>
      <c r="I379" s="61" t="e">
        <f>INDEX('swingweight table'!$B$2:$B$2601,MATCH(MROUND(K379,0.175)+0.0001,'swingweight table'!$A$2:$A$2601,1))</f>
        <v>#N/A</v>
      </c>
      <c r="J379" s="60" t="e">
        <f>INDEX('swingweight table'!$B$2:$B$2601,MATCH(MROUND(O379,0.175)+0.0001,'swingweight table'!$A$2:$A$2601,1))</f>
        <v>#N/A</v>
      </c>
      <c r="K379" s="60">
        <f t="shared" si="51"/>
        <v>0</v>
      </c>
      <c r="L379" s="60">
        <f t="shared" si="52"/>
        <v>0</v>
      </c>
      <c r="M379" s="55" t="e">
        <f>INDEX('swingweight table'!$E$2:$E$2601,MATCH(IF(K379&lt;((MROUND(K379,0.175)+0.1)+(MROUND(K379,0.175)-0.075))/2,MROUND(K379,0.175)-0.0749,MROUND(K379,0.175)+0.1001),'swingweight table'!$D$2:$D$2601,1))</f>
        <v>#N/A</v>
      </c>
      <c r="N379" s="55">
        <f t="shared" si="45"/>
        <v>0</v>
      </c>
      <c r="O379" s="22">
        <f t="shared" si="53"/>
        <v>0</v>
      </c>
      <c r="P379" s="22">
        <f t="shared" si="46"/>
        <v>0</v>
      </c>
      <c r="Q379" s="22">
        <f t="shared" si="47"/>
        <v>0</v>
      </c>
      <c r="R379" s="22">
        <f t="shared" si="48"/>
        <v>0</v>
      </c>
      <c r="S379" s="24">
        <f t="shared" si="49"/>
        <v>0</v>
      </c>
      <c r="T379" s="24">
        <f t="shared" si="50"/>
        <v>0</v>
      </c>
      <c r="U379" s="5"/>
      <c r="V379" s="5"/>
      <c r="W379" s="5"/>
      <c r="X379" s="5"/>
      <c r="Y379" s="5"/>
      <c r="Z379" s="5"/>
      <c r="AA379" s="5"/>
    </row>
    <row r="380" spans="1:27" x14ac:dyDescent="0.2">
      <c r="A380" s="17"/>
      <c r="B380" s="15"/>
      <c r="D380" s="15"/>
      <c r="E380" s="51"/>
      <c r="F380" s="51"/>
      <c r="G380" s="63"/>
      <c r="H380" s="7"/>
      <c r="I380" s="61" t="e">
        <f>INDEX('swingweight table'!$B$2:$B$2601,MATCH(MROUND(K380,0.175)+0.0001,'swingweight table'!$A$2:$A$2601,1))</f>
        <v>#N/A</v>
      </c>
      <c r="J380" s="60" t="e">
        <f>INDEX('swingweight table'!$B$2:$B$2601,MATCH(MROUND(O380,0.175)+0.0001,'swingweight table'!$A$2:$A$2601,1))</f>
        <v>#N/A</v>
      </c>
      <c r="K380" s="60">
        <f t="shared" si="51"/>
        <v>0</v>
      </c>
      <c r="L380" s="60">
        <f t="shared" si="52"/>
        <v>0</v>
      </c>
      <c r="M380" s="55" t="e">
        <f>INDEX('swingweight table'!$E$2:$E$2601,MATCH(IF(K380&lt;((MROUND(K380,0.175)+0.1)+(MROUND(K380,0.175)-0.075))/2,MROUND(K380,0.175)-0.0749,MROUND(K380,0.175)+0.1001),'swingweight table'!$D$2:$D$2601,1))</f>
        <v>#N/A</v>
      </c>
      <c r="N380" s="55">
        <f t="shared" si="45"/>
        <v>0</v>
      </c>
      <c r="O380" s="22">
        <f t="shared" si="53"/>
        <v>0</v>
      </c>
      <c r="P380" s="22">
        <f t="shared" si="46"/>
        <v>0</v>
      </c>
      <c r="Q380" s="22">
        <f t="shared" si="47"/>
        <v>0</v>
      </c>
      <c r="R380" s="22">
        <f t="shared" si="48"/>
        <v>0</v>
      </c>
      <c r="S380" s="24">
        <f t="shared" si="49"/>
        <v>0</v>
      </c>
      <c r="T380" s="24">
        <f t="shared" si="50"/>
        <v>0</v>
      </c>
      <c r="U380" s="5"/>
      <c r="V380" s="5"/>
      <c r="W380" s="5"/>
      <c r="X380" s="5"/>
      <c r="Y380" s="5"/>
      <c r="Z380" s="5"/>
      <c r="AA380" s="5"/>
    </row>
    <row r="381" spans="1:27" x14ac:dyDescent="0.2">
      <c r="A381" s="17"/>
      <c r="B381" s="15"/>
      <c r="D381" s="15"/>
      <c r="E381" s="51"/>
      <c r="F381" s="51"/>
      <c r="G381" s="63"/>
      <c r="H381" s="7"/>
      <c r="I381" s="61" t="e">
        <f>INDEX('swingweight table'!$B$2:$B$2601,MATCH(MROUND(K381,0.175)+0.0001,'swingweight table'!$A$2:$A$2601,1))</f>
        <v>#N/A</v>
      </c>
      <c r="J381" s="60" t="e">
        <f>INDEX('swingweight table'!$B$2:$B$2601,MATCH(MROUND(O381,0.175)+0.0001,'swingweight table'!$A$2:$A$2601,1))</f>
        <v>#N/A</v>
      </c>
      <c r="K381" s="60">
        <f t="shared" si="51"/>
        <v>0</v>
      </c>
      <c r="L381" s="60">
        <f t="shared" si="52"/>
        <v>0</v>
      </c>
      <c r="M381" s="55" t="e">
        <f>INDEX('swingweight table'!$E$2:$E$2601,MATCH(IF(K381&lt;((MROUND(K381,0.175)+0.1)+(MROUND(K381,0.175)-0.075))/2,MROUND(K381,0.175)-0.0749,MROUND(K381,0.175)+0.1001),'swingweight table'!$D$2:$D$2601,1))</f>
        <v>#N/A</v>
      </c>
      <c r="N381" s="55">
        <f t="shared" si="45"/>
        <v>0</v>
      </c>
      <c r="O381" s="22">
        <f t="shared" si="53"/>
        <v>0</v>
      </c>
      <c r="P381" s="22">
        <f t="shared" si="46"/>
        <v>0</v>
      </c>
      <c r="Q381" s="22">
        <f t="shared" si="47"/>
        <v>0</v>
      </c>
      <c r="R381" s="22">
        <f t="shared" si="48"/>
        <v>0</v>
      </c>
      <c r="S381" s="24">
        <f t="shared" si="49"/>
        <v>0</v>
      </c>
      <c r="T381" s="24">
        <f t="shared" si="50"/>
        <v>0</v>
      </c>
      <c r="U381" s="5"/>
      <c r="V381" s="5"/>
      <c r="W381" s="5"/>
      <c r="X381" s="5"/>
      <c r="Y381" s="5"/>
      <c r="Z381" s="5"/>
      <c r="AA381" s="5"/>
    </row>
    <row r="382" spans="1:27" x14ac:dyDescent="0.2">
      <c r="A382" s="17"/>
      <c r="B382" s="15"/>
      <c r="D382" s="15"/>
      <c r="E382" s="51"/>
      <c r="F382" s="51"/>
      <c r="G382" s="63"/>
      <c r="H382" s="7"/>
      <c r="I382" s="61" t="e">
        <f>INDEX('swingweight table'!$B$2:$B$2601,MATCH(MROUND(K382,0.175)+0.0001,'swingweight table'!$A$2:$A$2601,1))</f>
        <v>#N/A</v>
      </c>
      <c r="J382" s="60" t="e">
        <f>INDEX('swingweight table'!$B$2:$B$2601,MATCH(MROUND(O382,0.175)+0.0001,'swingweight table'!$A$2:$A$2601,1))</f>
        <v>#N/A</v>
      </c>
      <c r="K382" s="60">
        <f t="shared" si="51"/>
        <v>0</v>
      </c>
      <c r="L382" s="60">
        <f t="shared" si="52"/>
        <v>0</v>
      </c>
      <c r="M382" s="55" t="e">
        <f>INDEX('swingweight table'!$E$2:$E$2601,MATCH(IF(K382&lt;((MROUND(K382,0.175)+0.1)+(MROUND(K382,0.175)-0.075))/2,MROUND(K382,0.175)-0.0749,MROUND(K382,0.175)+0.1001),'swingweight table'!$D$2:$D$2601,1))</f>
        <v>#N/A</v>
      </c>
      <c r="N382" s="55">
        <f t="shared" si="45"/>
        <v>0</v>
      </c>
      <c r="O382" s="22">
        <f t="shared" si="53"/>
        <v>0</v>
      </c>
      <c r="P382" s="22">
        <f t="shared" si="46"/>
        <v>0</v>
      </c>
      <c r="Q382" s="22">
        <f t="shared" si="47"/>
        <v>0</v>
      </c>
      <c r="R382" s="22">
        <f t="shared" si="48"/>
        <v>0</v>
      </c>
      <c r="S382" s="24">
        <f t="shared" si="49"/>
        <v>0</v>
      </c>
      <c r="T382" s="24">
        <f t="shared" si="50"/>
        <v>0</v>
      </c>
      <c r="U382" s="5"/>
      <c r="V382" s="5"/>
      <c r="W382" s="5"/>
      <c r="X382" s="5"/>
      <c r="Y382" s="5"/>
      <c r="Z382" s="5"/>
      <c r="AA382" s="5"/>
    </row>
    <row r="383" spans="1:27" x14ac:dyDescent="0.2">
      <c r="A383" s="17"/>
      <c r="B383" s="15"/>
      <c r="D383" s="15"/>
      <c r="E383" s="51"/>
      <c r="F383" s="51"/>
      <c r="G383" s="63"/>
      <c r="H383" s="7"/>
      <c r="I383" s="61" t="e">
        <f>INDEX('swingweight table'!$B$2:$B$2601,MATCH(MROUND(K383,0.175)+0.0001,'swingweight table'!$A$2:$A$2601,1))</f>
        <v>#N/A</v>
      </c>
      <c r="J383" s="60" t="e">
        <f>INDEX('swingweight table'!$B$2:$B$2601,MATCH(MROUND(O383,0.175)+0.0001,'swingweight table'!$A$2:$A$2601,1))</f>
        <v>#N/A</v>
      </c>
      <c r="K383" s="60">
        <f t="shared" si="51"/>
        <v>0</v>
      </c>
      <c r="L383" s="60">
        <f t="shared" si="52"/>
        <v>0</v>
      </c>
      <c r="M383" s="55" t="e">
        <f>INDEX('swingweight table'!$E$2:$E$2601,MATCH(IF(K383&lt;((MROUND(K383,0.175)+0.1)+(MROUND(K383,0.175)-0.075))/2,MROUND(K383,0.175)-0.0749,MROUND(K383,0.175)+0.1001),'swingweight table'!$D$2:$D$2601,1))</f>
        <v>#N/A</v>
      </c>
      <c r="N383" s="55">
        <f t="shared" si="45"/>
        <v>0</v>
      </c>
      <c r="O383" s="22">
        <f t="shared" si="53"/>
        <v>0</v>
      </c>
      <c r="P383" s="22">
        <f t="shared" si="46"/>
        <v>0</v>
      </c>
      <c r="Q383" s="22">
        <f t="shared" si="47"/>
        <v>0</v>
      </c>
      <c r="R383" s="22">
        <f t="shared" si="48"/>
        <v>0</v>
      </c>
      <c r="S383" s="24">
        <f t="shared" si="49"/>
        <v>0</v>
      </c>
      <c r="T383" s="24">
        <f t="shared" si="50"/>
        <v>0</v>
      </c>
      <c r="U383" s="5"/>
      <c r="V383" s="5"/>
      <c r="W383" s="5"/>
      <c r="X383" s="5"/>
      <c r="Y383" s="5"/>
      <c r="Z383" s="5"/>
      <c r="AA383" s="5"/>
    </row>
    <row r="384" spans="1:27" x14ac:dyDescent="0.2">
      <c r="A384" s="17"/>
      <c r="B384" s="15"/>
      <c r="D384" s="15"/>
      <c r="E384" s="51"/>
      <c r="F384" s="51"/>
      <c r="G384" s="63"/>
      <c r="H384" s="7"/>
      <c r="I384" s="61" t="e">
        <f>INDEX('swingweight table'!$B$2:$B$2601,MATCH(MROUND(K384,0.175)+0.0001,'swingweight table'!$A$2:$A$2601,1))</f>
        <v>#N/A</v>
      </c>
      <c r="J384" s="60" t="e">
        <f>INDEX('swingweight table'!$B$2:$B$2601,MATCH(MROUND(O384,0.175)+0.0001,'swingweight table'!$A$2:$A$2601,1))</f>
        <v>#N/A</v>
      </c>
      <c r="K384" s="60">
        <f t="shared" si="51"/>
        <v>0</v>
      </c>
      <c r="L384" s="60">
        <f t="shared" si="52"/>
        <v>0</v>
      </c>
      <c r="M384" s="55" t="e">
        <f>INDEX('swingweight table'!$E$2:$E$2601,MATCH(IF(K384&lt;((MROUND(K384,0.175)+0.1)+(MROUND(K384,0.175)-0.075))/2,MROUND(K384,0.175)-0.0749,MROUND(K384,0.175)+0.1001),'swingweight table'!$D$2:$D$2601,1))</f>
        <v>#N/A</v>
      </c>
      <c r="N384" s="55">
        <f t="shared" si="45"/>
        <v>0</v>
      </c>
      <c r="O384" s="22">
        <f t="shared" si="53"/>
        <v>0</v>
      </c>
      <c r="P384" s="22">
        <f t="shared" si="46"/>
        <v>0</v>
      </c>
      <c r="Q384" s="22">
        <f t="shared" si="47"/>
        <v>0</v>
      </c>
      <c r="R384" s="22">
        <f t="shared" si="48"/>
        <v>0</v>
      </c>
      <c r="S384" s="24">
        <f t="shared" si="49"/>
        <v>0</v>
      </c>
      <c r="T384" s="24">
        <f t="shared" si="50"/>
        <v>0</v>
      </c>
      <c r="U384" s="5"/>
      <c r="V384" s="5"/>
      <c r="W384" s="5"/>
      <c r="X384" s="5"/>
      <c r="Y384" s="5"/>
      <c r="Z384" s="5"/>
      <c r="AA384" s="5"/>
    </row>
    <row r="385" spans="1:27" x14ac:dyDescent="0.2">
      <c r="A385" s="17"/>
      <c r="B385" s="15"/>
      <c r="D385" s="15"/>
      <c r="E385" s="51"/>
      <c r="F385" s="51"/>
      <c r="G385" s="63"/>
      <c r="H385" s="7"/>
      <c r="I385" s="61" t="e">
        <f>INDEX('swingweight table'!$B$2:$B$2601,MATCH(MROUND(K385,0.175)+0.0001,'swingweight table'!$A$2:$A$2601,1))</f>
        <v>#N/A</v>
      </c>
      <c r="J385" s="60" t="e">
        <f>INDEX('swingweight table'!$B$2:$B$2601,MATCH(MROUND(O385,0.175)+0.0001,'swingweight table'!$A$2:$A$2601,1))</f>
        <v>#N/A</v>
      </c>
      <c r="K385" s="60">
        <f t="shared" si="51"/>
        <v>0</v>
      </c>
      <c r="L385" s="60">
        <f t="shared" si="52"/>
        <v>0</v>
      </c>
      <c r="M385" s="55" t="e">
        <f>INDEX('swingweight table'!$E$2:$E$2601,MATCH(IF(K385&lt;((MROUND(K385,0.175)+0.1)+(MROUND(K385,0.175)-0.075))/2,MROUND(K385,0.175)-0.0749,MROUND(K385,0.175)+0.1001),'swingweight table'!$D$2:$D$2601,1))</f>
        <v>#N/A</v>
      </c>
      <c r="N385" s="55">
        <f t="shared" si="45"/>
        <v>0</v>
      </c>
      <c r="O385" s="22">
        <f t="shared" si="53"/>
        <v>0</v>
      </c>
      <c r="P385" s="22">
        <f t="shared" si="46"/>
        <v>0</v>
      </c>
      <c r="Q385" s="22">
        <f t="shared" si="47"/>
        <v>0</v>
      </c>
      <c r="R385" s="22">
        <f t="shared" si="48"/>
        <v>0</v>
      </c>
      <c r="S385" s="24">
        <f t="shared" si="49"/>
        <v>0</v>
      </c>
      <c r="T385" s="24">
        <f t="shared" si="50"/>
        <v>0</v>
      </c>
      <c r="U385" s="5"/>
      <c r="V385" s="5"/>
      <c r="W385" s="5"/>
      <c r="X385" s="5"/>
      <c r="Y385" s="5"/>
      <c r="Z385" s="5"/>
      <c r="AA385" s="5"/>
    </row>
    <row r="386" spans="1:27" x14ac:dyDescent="0.2">
      <c r="A386" s="17"/>
      <c r="B386" s="15"/>
      <c r="D386" s="15"/>
      <c r="E386" s="51"/>
      <c r="F386" s="51"/>
      <c r="G386" s="63"/>
      <c r="H386" s="7"/>
      <c r="I386" s="61" t="e">
        <f>INDEX('swingweight table'!$B$2:$B$2601,MATCH(MROUND(K386,0.175)+0.0001,'swingweight table'!$A$2:$A$2601,1))</f>
        <v>#N/A</v>
      </c>
      <c r="J386" s="60" t="e">
        <f>INDEX('swingweight table'!$B$2:$B$2601,MATCH(MROUND(O386,0.175)+0.0001,'swingweight table'!$A$2:$A$2601,1))</f>
        <v>#N/A</v>
      </c>
      <c r="K386" s="60">
        <f t="shared" si="51"/>
        <v>0</v>
      </c>
      <c r="L386" s="60">
        <f t="shared" si="52"/>
        <v>0</v>
      </c>
      <c r="M386" s="55" t="e">
        <f>INDEX('swingweight table'!$E$2:$E$2601,MATCH(IF(K386&lt;((MROUND(K386,0.175)+0.1)+(MROUND(K386,0.175)-0.075))/2,MROUND(K386,0.175)-0.0749,MROUND(K386,0.175)+0.1001),'swingweight table'!$D$2:$D$2601,1))</f>
        <v>#N/A</v>
      </c>
      <c r="N386" s="55">
        <f t="shared" si="45"/>
        <v>0</v>
      </c>
      <c r="O386" s="22">
        <f t="shared" si="53"/>
        <v>0</v>
      </c>
      <c r="P386" s="22">
        <f t="shared" si="46"/>
        <v>0</v>
      </c>
      <c r="Q386" s="22">
        <f t="shared" si="47"/>
        <v>0</v>
      </c>
      <c r="R386" s="22">
        <f t="shared" si="48"/>
        <v>0</v>
      </c>
      <c r="S386" s="24">
        <f t="shared" si="49"/>
        <v>0</v>
      </c>
      <c r="T386" s="24">
        <f t="shared" si="50"/>
        <v>0</v>
      </c>
      <c r="U386" s="5"/>
      <c r="V386" s="5"/>
      <c r="W386" s="5"/>
      <c r="X386" s="5"/>
      <c r="Y386" s="5"/>
      <c r="Z386" s="5"/>
      <c r="AA386" s="5"/>
    </row>
    <row r="387" spans="1:27" x14ac:dyDescent="0.2">
      <c r="A387" s="17"/>
      <c r="B387" s="15"/>
      <c r="D387" s="15"/>
      <c r="E387" s="51"/>
      <c r="F387" s="51"/>
      <c r="G387" s="63"/>
      <c r="H387" s="7"/>
      <c r="I387" s="61" t="e">
        <f>INDEX('swingweight table'!$B$2:$B$2601,MATCH(MROUND(K387,0.175)+0.0001,'swingweight table'!$A$2:$A$2601,1))</f>
        <v>#N/A</v>
      </c>
      <c r="J387" s="60" t="e">
        <f>INDEX('swingweight table'!$B$2:$B$2601,MATCH(MROUND(O387,0.175)+0.0001,'swingweight table'!$A$2:$A$2601,1))</f>
        <v>#N/A</v>
      </c>
      <c r="K387" s="60">
        <f t="shared" si="51"/>
        <v>0</v>
      </c>
      <c r="L387" s="60">
        <f t="shared" si="52"/>
        <v>0</v>
      </c>
      <c r="M387" s="55" t="e">
        <f>INDEX('swingweight table'!$E$2:$E$2601,MATCH(IF(K387&lt;((MROUND(K387,0.175)+0.1)+(MROUND(K387,0.175)-0.075))/2,MROUND(K387,0.175)-0.0749,MROUND(K387,0.175)+0.1001),'swingweight table'!$D$2:$D$2601,1))</f>
        <v>#N/A</v>
      </c>
      <c r="N387" s="55">
        <f t="shared" ref="N387:N450" si="54">(K387-O387)/1.75*-1</f>
        <v>0</v>
      </c>
      <c r="O387" s="22">
        <f t="shared" si="53"/>
        <v>0</v>
      </c>
      <c r="P387" s="22">
        <f t="shared" ref="P387:P450" si="55">B387*0.001</f>
        <v>0</v>
      </c>
      <c r="Q387" s="22">
        <f t="shared" ref="Q387:Q450" si="56">C387*2.54</f>
        <v>0</v>
      </c>
      <c r="R387" s="22">
        <f t="shared" ref="R387:R450" si="57">D387*2.54</f>
        <v>0</v>
      </c>
      <c r="S387" s="24">
        <f t="shared" ref="S387:S450" si="58">P387*Q387^2</f>
        <v>0</v>
      </c>
      <c r="T387" s="24">
        <f t="shared" ref="T387:T450" si="59">((P387*R387^2)/12)-(P387*(R387/2-Q387)^2)+(P387*Q387^2)</f>
        <v>0</v>
      </c>
      <c r="U387" s="5"/>
      <c r="V387" s="5"/>
      <c r="W387" s="5"/>
      <c r="X387" s="5"/>
      <c r="Y387" s="5"/>
      <c r="Z387" s="5"/>
      <c r="AA387" s="5"/>
    </row>
    <row r="388" spans="1:27" x14ac:dyDescent="0.2">
      <c r="A388" s="17"/>
      <c r="B388" s="15"/>
      <c r="D388" s="15"/>
      <c r="E388" s="51"/>
      <c r="F388" s="51"/>
      <c r="G388" s="63"/>
      <c r="H388" s="7"/>
      <c r="I388" s="61" t="e">
        <f>INDEX('swingweight table'!$B$2:$B$2601,MATCH(MROUND(K388,0.175)+0.0001,'swingweight table'!$A$2:$A$2601,1))</f>
        <v>#N/A</v>
      </c>
      <c r="J388" s="60" t="e">
        <f>INDEX('swingweight table'!$B$2:$B$2601,MATCH(MROUND(O388,0.175)+0.0001,'swingweight table'!$A$2:$A$2601,1))</f>
        <v>#N/A</v>
      </c>
      <c r="K388" s="60">
        <f t="shared" ref="K388:K451" si="60">(B388*0.035274)*(C388-14)+(E388*0.035274)*(F388-14)</f>
        <v>0</v>
      </c>
      <c r="L388" s="60">
        <f t="shared" ref="L388:L451" si="61">(B388*0.035274*C388)+(E388*0.035274*F388)</f>
        <v>0</v>
      </c>
      <c r="M388" s="55" t="e">
        <f>INDEX('swingweight table'!$E$2:$E$2601,MATCH(IF(K388&lt;((MROUND(K388,0.175)+0.1)+(MROUND(K388,0.175)-0.075))/2,MROUND(K388,0.175)-0.0749,MROUND(K388,0.175)+0.1001),'swingweight table'!$D$2:$D$2601,1))</f>
        <v>#N/A</v>
      </c>
      <c r="N388" s="55">
        <f t="shared" si="54"/>
        <v>0</v>
      </c>
      <c r="O388" s="22">
        <f t="shared" ref="O388:O451" si="62">(B388*0.035274)*(C388-(14+G388))+(E388*0.035274)*(F388-(14+G388))</f>
        <v>0</v>
      </c>
      <c r="P388" s="22">
        <f t="shared" si="55"/>
        <v>0</v>
      </c>
      <c r="Q388" s="22">
        <f t="shared" si="56"/>
        <v>0</v>
      </c>
      <c r="R388" s="22">
        <f t="shared" si="57"/>
        <v>0</v>
      </c>
      <c r="S388" s="24">
        <f t="shared" si="58"/>
        <v>0</v>
      </c>
      <c r="T388" s="24">
        <f t="shared" si="59"/>
        <v>0</v>
      </c>
      <c r="U388" s="5"/>
      <c r="V388" s="5"/>
      <c r="W388" s="5"/>
      <c r="X388" s="5"/>
      <c r="Y388" s="5"/>
      <c r="Z388" s="5"/>
      <c r="AA388" s="5"/>
    </row>
    <row r="389" spans="1:27" x14ac:dyDescent="0.2">
      <c r="A389" s="17"/>
      <c r="B389" s="15"/>
      <c r="D389" s="15"/>
      <c r="E389" s="51"/>
      <c r="F389" s="51"/>
      <c r="G389" s="63"/>
      <c r="H389" s="7"/>
      <c r="I389" s="61" t="e">
        <f>INDEX('swingweight table'!$B$2:$B$2601,MATCH(MROUND(K389,0.175)+0.0001,'swingweight table'!$A$2:$A$2601,1))</f>
        <v>#N/A</v>
      </c>
      <c r="J389" s="60" t="e">
        <f>INDEX('swingweight table'!$B$2:$B$2601,MATCH(MROUND(O389,0.175)+0.0001,'swingweight table'!$A$2:$A$2601,1))</f>
        <v>#N/A</v>
      </c>
      <c r="K389" s="60">
        <f t="shared" si="60"/>
        <v>0</v>
      </c>
      <c r="L389" s="60">
        <f t="shared" si="61"/>
        <v>0</v>
      </c>
      <c r="M389" s="55" t="e">
        <f>INDEX('swingweight table'!$E$2:$E$2601,MATCH(IF(K389&lt;((MROUND(K389,0.175)+0.1)+(MROUND(K389,0.175)-0.075))/2,MROUND(K389,0.175)-0.0749,MROUND(K389,0.175)+0.1001),'swingweight table'!$D$2:$D$2601,1))</f>
        <v>#N/A</v>
      </c>
      <c r="N389" s="55">
        <f t="shared" si="54"/>
        <v>0</v>
      </c>
      <c r="O389" s="22">
        <f t="shared" si="62"/>
        <v>0</v>
      </c>
      <c r="P389" s="22">
        <f t="shared" si="55"/>
        <v>0</v>
      </c>
      <c r="Q389" s="22">
        <f t="shared" si="56"/>
        <v>0</v>
      </c>
      <c r="R389" s="22">
        <f t="shared" si="57"/>
        <v>0</v>
      </c>
      <c r="S389" s="24">
        <f t="shared" si="58"/>
        <v>0</v>
      </c>
      <c r="T389" s="24">
        <f t="shared" si="59"/>
        <v>0</v>
      </c>
      <c r="U389" s="5"/>
      <c r="V389" s="5"/>
      <c r="W389" s="5"/>
      <c r="X389" s="5"/>
      <c r="Y389" s="5"/>
      <c r="Z389" s="5"/>
      <c r="AA389" s="5"/>
    </row>
    <row r="390" spans="1:27" x14ac:dyDescent="0.2">
      <c r="A390" s="17"/>
      <c r="B390" s="15"/>
      <c r="D390" s="15"/>
      <c r="E390" s="51"/>
      <c r="F390" s="51"/>
      <c r="G390" s="63"/>
      <c r="H390" s="7"/>
      <c r="I390" s="61" t="e">
        <f>INDEX('swingweight table'!$B$2:$B$2601,MATCH(MROUND(K390,0.175)+0.0001,'swingweight table'!$A$2:$A$2601,1))</f>
        <v>#N/A</v>
      </c>
      <c r="J390" s="60" t="e">
        <f>INDEX('swingweight table'!$B$2:$B$2601,MATCH(MROUND(O390,0.175)+0.0001,'swingweight table'!$A$2:$A$2601,1))</f>
        <v>#N/A</v>
      </c>
      <c r="K390" s="60">
        <f t="shared" si="60"/>
        <v>0</v>
      </c>
      <c r="L390" s="60">
        <f t="shared" si="61"/>
        <v>0</v>
      </c>
      <c r="M390" s="55" t="e">
        <f>INDEX('swingweight table'!$E$2:$E$2601,MATCH(IF(K390&lt;((MROUND(K390,0.175)+0.1)+(MROUND(K390,0.175)-0.075))/2,MROUND(K390,0.175)-0.0749,MROUND(K390,0.175)+0.1001),'swingweight table'!$D$2:$D$2601,1))</f>
        <v>#N/A</v>
      </c>
      <c r="N390" s="55">
        <f t="shared" si="54"/>
        <v>0</v>
      </c>
      <c r="O390" s="22">
        <f t="shared" si="62"/>
        <v>0</v>
      </c>
      <c r="P390" s="22">
        <f t="shared" si="55"/>
        <v>0</v>
      </c>
      <c r="Q390" s="22">
        <f t="shared" si="56"/>
        <v>0</v>
      </c>
      <c r="R390" s="22">
        <f t="shared" si="57"/>
        <v>0</v>
      </c>
      <c r="S390" s="24">
        <f t="shared" si="58"/>
        <v>0</v>
      </c>
      <c r="T390" s="24">
        <f t="shared" si="59"/>
        <v>0</v>
      </c>
      <c r="U390" s="5"/>
      <c r="V390" s="5"/>
      <c r="W390" s="5"/>
      <c r="X390" s="5"/>
      <c r="Y390" s="5"/>
      <c r="Z390" s="5"/>
      <c r="AA390" s="5"/>
    </row>
    <row r="391" spans="1:27" x14ac:dyDescent="0.2">
      <c r="A391" s="17"/>
      <c r="B391" s="15"/>
      <c r="D391" s="15"/>
      <c r="E391" s="51"/>
      <c r="F391" s="51"/>
      <c r="G391" s="63"/>
      <c r="H391" s="7"/>
      <c r="I391" s="61" t="e">
        <f>INDEX('swingweight table'!$B$2:$B$2601,MATCH(MROUND(K391,0.175)+0.0001,'swingweight table'!$A$2:$A$2601,1))</f>
        <v>#N/A</v>
      </c>
      <c r="J391" s="60" t="e">
        <f>INDEX('swingweight table'!$B$2:$B$2601,MATCH(MROUND(O391,0.175)+0.0001,'swingweight table'!$A$2:$A$2601,1))</f>
        <v>#N/A</v>
      </c>
      <c r="K391" s="60">
        <f t="shared" si="60"/>
        <v>0</v>
      </c>
      <c r="L391" s="60">
        <f t="shared" si="61"/>
        <v>0</v>
      </c>
      <c r="M391" s="55" t="e">
        <f>INDEX('swingweight table'!$E$2:$E$2601,MATCH(IF(K391&lt;((MROUND(K391,0.175)+0.1)+(MROUND(K391,0.175)-0.075))/2,MROUND(K391,0.175)-0.0749,MROUND(K391,0.175)+0.1001),'swingweight table'!$D$2:$D$2601,1))</f>
        <v>#N/A</v>
      </c>
      <c r="N391" s="55">
        <f t="shared" si="54"/>
        <v>0</v>
      </c>
      <c r="O391" s="22">
        <f t="shared" si="62"/>
        <v>0</v>
      </c>
      <c r="P391" s="22">
        <f t="shared" si="55"/>
        <v>0</v>
      </c>
      <c r="Q391" s="22">
        <f t="shared" si="56"/>
        <v>0</v>
      </c>
      <c r="R391" s="22">
        <f t="shared" si="57"/>
        <v>0</v>
      </c>
      <c r="S391" s="24">
        <f t="shared" si="58"/>
        <v>0</v>
      </c>
      <c r="T391" s="24">
        <f t="shared" si="59"/>
        <v>0</v>
      </c>
      <c r="U391" s="5"/>
      <c r="V391" s="5"/>
      <c r="W391" s="5"/>
      <c r="X391" s="5"/>
      <c r="Y391" s="5"/>
      <c r="Z391" s="5"/>
      <c r="AA391" s="5"/>
    </row>
    <row r="392" spans="1:27" x14ac:dyDescent="0.2">
      <c r="A392" s="17"/>
      <c r="B392" s="15"/>
      <c r="D392" s="15"/>
      <c r="E392" s="51"/>
      <c r="F392" s="51"/>
      <c r="G392" s="63"/>
      <c r="H392" s="7"/>
      <c r="I392" s="61" t="e">
        <f>INDEX('swingweight table'!$B$2:$B$2601,MATCH(MROUND(K392,0.175)+0.0001,'swingweight table'!$A$2:$A$2601,1))</f>
        <v>#N/A</v>
      </c>
      <c r="J392" s="60" t="e">
        <f>INDEX('swingweight table'!$B$2:$B$2601,MATCH(MROUND(O392,0.175)+0.0001,'swingweight table'!$A$2:$A$2601,1))</f>
        <v>#N/A</v>
      </c>
      <c r="K392" s="60">
        <f t="shared" si="60"/>
        <v>0</v>
      </c>
      <c r="L392" s="60">
        <f t="shared" si="61"/>
        <v>0</v>
      </c>
      <c r="M392" s="55" t="e">
        <f>INDEX('swingweight table'!$E$2:$E$2601,MATCH(IF(K392&lt;((MROUND(K392,0.175)+0.1)+(MROUND(K392,0.175)-0.075))/2,MROUND(K392,0.175)-0.0749,MROUND(K392,0.175)+0.1001),'swingweight table'!$D$2:$D$2601,1))</f>
        <v>#N/A</v>
      </c>
      <c r="N392" s="55">
        <f t="shared" si="54"/>
        <v>0</v>
      </c>
      <c r="O392" s="22">
        <f t="shared" si="62"/>
        <v>0</v>
      </c>
      <c r="P392" s="22">
        <f t="shared" si="55"/>
        <v>0</v>
      </c>
      <c r="Q392" s="22">
        <f t="shared" si="56"/>
        <v>0</v>
      </c>
      <c r="R392" s="22">
        <f t="shared" si="57"/>
        <v>0</v>
      </c>
      <c r="S392" s="24">
        <f t="shared" si="58"/>
        <v>0</v>
      </c>
      <c r="T392" s="24">
        <f t="shared" si="59"/>
        <v>0</v>
      </c>
      <c r="U392" s="5"/>
      <c r="V392" s="5"/>
      <c r="W392" s="5"/>
      <c r="X392" s="5"/>
      <c r="Y392" s="5"/>
      <c r="Z392" s="5"/>
      <c r="AA392" s="5"/>
    </row>
    <row r="393" spans="1:27" x14ac:dyDescent="0.2">
      <c r="A393" s="17"/>
      <c r="B393" s="15"/>
      <c r="D393" s="15"/>
      <c r="E393" s="51"/>
      <c r="F393" s="51"/>
      <c r="G393" s="63"/>
      <c r="H393" s="7"/>
      <c r="I393" s="61" t="e">
        <f>INDEX('swingweight table'!$B$2:$B$2601,MATCH(MROUND(K393,0.175)+0.0001,'swingweight table'!$A$2:$A$2601,1))</f>
        <v>#N/A</v>
      </c>
      <c r="J393" s="60" t="e">
        <f>INDEX('swingweight table'!$B$2:$B$2601,MATCH(MROUND(O393,0.175)+0.0001,'swingweight table'!$A$2:$A$2601,1))</f>
        <v>#N/A</v>
      </c>
      <c r="K393" s="60">
        <f t="shared" si="60"/>
        <v>0</v>
      </c>
      <c r="L393" s="60">
        <f t="shared" si="61"/>
        <v>0</v>
      </c>
      <c r="M393" s="55" t="e">
        <f>INDEX('swingweight table'!$E$2:$E$2601,MATCH(IF(K393&lt;((MROUND(K393,0.175)+0.1)+(MROUND(K393,0.175)-0.075))/2,MROUND(K393,0.175)-0.0749,MROUND(K393,0.175)+0.1001),'swingweight table'!$D$2:$D$2601,1))</f>
        <v>#N/A</v>
      </c>
      <c r="N393" s="55">
        <f t="shared" si="54"/>
        <v>0</v>
      </c>
      <c r="O393" s="22">
        <f t="shared" si="62"/>
        <v>0</v>
      </c>
      <c r="P393" s="22">
        <f t="shared" si="55"/>
        <v>0</v>
      </c>
      <c r="Q393" s="22">
        <f t="shared" si="56"/>
        <v>0</v>
      </c>
      <c r="R393" s="22">
        <f t="shared" si="57"/>
        <v>0</v>
      </c>
      <c r="S393" s="24">
        <f t="shared" si="58"/>
        <v>0</v>
      </c>
      <c r="T393" s="24">
        <f t="shared" si="59"/>
        <v>0</v>
      </c>
      <c r="U393" s="5"/>
      <c r="V393" s="5"/>
      <c r="W393" s="5"/>
      <c r="X393" s="5"/>
      <c r="Y393" s="5"/>
      <c r="Z393" s="5"/>
      <c r="AA393" s="5"/>
    </row>
    <row r="394" spans="1:27" x14ac:dyDescent="0.2">
      <c r="A394" s="17"/>
      <c r="B394" s="15"/>
      <c r="D394" s="15"/>
      <c r="E394" s="51"/>
      <c r="F394" s="51"/>
      <c r="G394" s="63"/>
      <c r="H394" s="7"/>
      <c r="I394" s="61" t="e">
        <f>INDEX('swingweight table'!$B$2:$B$2601,MATCH(MROUND(K394,0.175)+0.0001,'swingweight table'!$A$2:$A$2601,1))</f>
        <v>#N/A</v>
      </c>
      <c r="J394" s="60" t="e">
        <f>INDEX('swingweight table'!$B$2:$B$2601,MATCH(MROUND(O394,0.175)+0.0001,'swingweight table'!$A$2:$A$2601,1))</f>
        <v>#N/A</v>
      </c>
      <c r="K394" s="60">
        <f t="shared" si="60"/>
        <v>0</v>
      </c>
      <c r="L394" s="60">
        <f t="shared" si="61"/>
        <v>0</v>
      </c>
      <c r="M394" s="55" t="e">
        <f>INDEX('swingweight table'!$E$2:$E$2601,MATCH(IF(K394&lt;((MROUND(K394,0.175)+0.1)+(MROUND(K394,0.175)-0.075))/2,MROUND(K394,0.175)-0.0749,MROUND(K394,0.175)+0.1001),'swingweight table'!$D$2:$D$2601,1))</f>
        <v>#N/A</v>
      </c>
      <c r="N394" s="55">
        <f t="shared" si="54"/>
        <v>0</v>
      </c>
      <c r="O394" s="22">
        <f t="shared" si="62"/>
        <v>0</v>
      </c>
      <c r="P394" s="22">
        <f t="shared" si="55"/>
        <v>0</v>
      </c>
      <c r="Q394" s="22">
        <f t="shared" si="56"/>
        <v>0</v>
      </c>
      <c r="R394" s="22">
        <f t="shared" si="57"/>
        <v>0</v>
      </c>
      <c r="S394" s="24">
        <f t="shared" si="58"/>
        <v>0</v>
      </c>
      <c r="T394" s="24">
        <f t="shared" si="59"/>
        <v>0</v>
      </c>
      <c r="U394" s="5"/>
      <c r="V394" s="5"/>
      <c r="W394" s="5"/>
      <c r="X394" s="5"/>
      <c r="Y394" s="5"/>
      <c r="Z394" s="5"/>
      <c r="AA394" s="5"/>
    </row>
    <row r="395" spans="1:27" x14ac:dyDescent="0.2">
      <c r="A395" s="17"/>
      <c r="B395" s="15"/>
      <c r="D395" s="15"/>
      <c r="E395" s="51"/>
      <c r="F395" s="51"/>
      <c r="G395" s="63"/>
      <c r="H395" s="7"/>
      <c r="I395" s="61" t="e">
        <f>INDEX('swingweight table'!$B$2:$B$2601,MATCH(MROUND(K395,0.175)+0.0001,'swingweight table'!$A$2:$A$2601,1))</f>
        <v>#N/A</v>
      </c>
      <c r="J395" s="60" t="e">
        <f>INDEX('swingweight table'!$B$2:$B$2601,MATCH(MROUND(O395,0.175)+0.0001,'swingweight table'!$A$2:$A$2601,1))</f>
        <v>#N/A</v>
      </c>
      <c r="K395" s="60">
        <f t="shared" si="60"/>
        <v>0</v>
      </c>
      <c r="L395" s="60">
        <f t="shared" si="61"/>
        <v>0</v>
      </c>
      <c r="M395" s="55" t="e">
        <f>INDEX('swingweight table'!$E$2:$E$2601,MATCH(IF(K395&lt;((MROUND(K395,0.175)+0.1)+(MROUND(K395,0.175)-0.075))/2,MROUND(K395,0.175)-0.0749,MROUND(K395,0.175)+0.1001),'swingweight table'!$D$2:$D$2601,1))</f>
        <v>#N/A</v>
      </c>
      <c r="N395" s="55">
        <f t="shared" si="54"/>
        <v>0</v>
      </c>
      <c r="O395" s="22">
        <f t="shared" si="62"/>
        <v>0</v>
      </c>
      <c r="P395" s="22">
        <f t="shared" si="55"/>
        <v>0</v>
      </c>
      <c r="Q395" s="22">
        <f t="shared" si="56"/>
        <v>0</v>
      </c>
      <c r="R395" s="22">
        <f t="shared" si="57"/>
        <v>0</v>
      </c>
      <c r="S395" s="24">
        <f t="shared" si="58"/>
        <v>0</v>
      </c>
      <c r="T395" s="24">
        <f t="shared" si="59"/>
        <v>0</v>
      </c>
      <c r="U395" s="5"/>
      <c r="V395" s="5"/>
      <c r="W395" s="5"/>
      <c r="X395" s="5"/>
      <c r="Y395" s="5"/>
      <c r="Z395" s="5"/>
      <c r="AA395" s="5"/>
    </row>
    <row r="396" spans="1:27" x14ac:dyDescent="0.2">
      <c r="A396" s="17"/>
      <c r="B396" s="15"/>
      <c r="D396" s="15"/>
      <c r="E396" s="51"/>
      <c r="F396" s="51"/>
      <c r="G396" s="63"/>
      <c r="H396" s="7"/>
      <c r="I396" s="61" t="e">
        <f>INDEX('swingweight table'!$B$2:$B$2601,MATCH(MROUND(K396,0.175)+0.0001,'swingweight table'!$A$2:$A$2601,1))</f>
        <v>#N/A</v>
      </c>
      <c r="J396" s="60" t="e">
        <f>INDEX('swingweight table'!$B$2:$B$2601,MATCH(MROUND(O396,0.175)+0.0001,'swingweight table'!$A$2:$A$2601,1))</f>
        <v>#N/A</v>
      </c>
      <c r="K396" s="60">
        <f t="shared" si="60"/>
        <v>0</v>
      </c>
      <c r="L396" s="60">
        <f t="shared" si="61"/>
        <v>0</v>
      </c>
      <c r="M396" s="55" t="e">
        <f>INDEX('swingweight table'!$E$2:$E$2601,MATCH(IF(K396&lt;((MROUND(K396,0.175)+0.1)+(MROUND(K396,0.175)-0.075))/2,MROUND(K396,0.175)-0.0749,MROUND(K396,0.175)+0.1001),'swingweight table'!$D$2:$D$2601,1))</f>
        <v>#N/A</v>
      </c>
      <c r="N396" s="55">
        <f t="shared" si="54"/>
        <v>0</v>
      </c>
      <c r="O396" s="22">
        <f t="shared" si="62"/>
        <v>0</v>
      </c>
      <c r="P396" s="22">
        <f t="shared" si="55"/>
        <v>0</v>
      </c>
      <c r="Q396" s="22">
        <f t="shared" si="56"/>
        <v>0</v>
      </c>
      <c r="R396" s="22">
        <f t="shared" si="57"/>
        <v>0</v>
      </c>
      <c r="S396" s="24">
        <f t="shared" si="58"/>
        <v>0</v>
      </c>
      <c r="T396" s="24">
        <f t="shared" si="59"/>
        <v>0</v>
      </c>
      <c r="U396" s="5"/>
      <c r="V396" s="5"/>
      <c r="W396" s="5"/>
      <c r="X396" s="5"/>
      <c r="Y396" s="5"/>
      <c r="Z396" s="5"/>
      <c r="AA396" s="5"/>
    </row>
    <row r="397" spans="1:27" x14ac:dyDescent="0.2">
      <c r="A397" s="17"/>
      <c r="B397" s="15"/>
      <c r="D397" s="15"/>
      <c r="E397" s="51"/>
      <c r="F397" s="51"/>
      <c r="G397" s="63"/>
      <c r="H397" s="7"/>
      <c r="I397" s="61" t="e">
        <f>INDEX('swingweight table'!$B$2:$B$2601,MATCH(MROUND(K397,0.175)+0.0001,'swingweight table'!$A$2:$A$2601,1))</f>
        <v>#N/A</v>
      </c>
      <c r="J397" s="60" t="e">
        <f>INDEX('swingweight table'!$B$2:$B$2601,MATCH(MROUND(O397,0.175)+0.0001,'swingweight table'!$A$2:$A$2601,1))</f>
        <v>#N/A</v>
      </c>
      <c r="K397" s="60">
        <f t="shared" si="60"/>
        <v>0</v>
      </c>
      <c r="L397" s="60">
        <f t="shared" si="61"/>
        <v>0</v>
      </c>
      <c r="M397" s="55" t="e">
        <f>INDEX('swingweight table'!$E$2:$E$2601,MATCH(IF(K397&lt;((MROUND(K397,0.175)+0.1)+(MROUND(K397,0.175)-0.075))/2,MROUND(K397,0.175)-0.0749,MROUND(K397,0.175)+0.1001),'swingweight table'!$D$2:$D$2601,1))</f>
        <v>#N/A</v>
      </c>
      <c r="N397" s="55">
        <f t="shared" si="54"/>
        <v>0</v>
      </c>
      <c r="O397" s="22">
        <f t="shared" si="62"/>
        <v>0</v>
      </c>
      <c r="P397" s="22">
        <f t="shared" si="55"/>
        <v>0</v>
      </c>
      <c r="Q397" s="22">
        <f t="shared" si="56"/>
        <v>0</v>
      </c>
      <c r="R397" s="22">
        <f t="shared" si="57"/>
        <v>0</v>
      </c>
      <c r="S397" s="24">
        <f t="shared" si="58"/>
        <v>0</v>
      </c>
      <c r="T397" s="24">
        <f t="shared" si="59"/>
        <v>0</v>
      </c>
      <c r="U397" s="5"/>
      <c r="V397" s="5"/>
      <c r="W397" s="5"/>
      <c r="X397" s="5"/>
      <c r="Y397" s="5"/>
      <c r="Z397" s="5"/>
      <c r="AA397" s="5"/>
    </row>
    <row r="398" spans="1:27" x14ac:dyDescent="0.2">
      <c r="A398" s="17"/>
      <c r="B398" s="15"/>
      <c r="D398" s="15"/>
      <c r="E398" s="51"/>
      <c r="F398" s="51"/>
      <c r="G398" s="63"/>
      <c r="H398" s="7"/>
      <c r="I398" s="61" t="e">
        <f>INDEX('swingweight table'!$B$2:$B$2601,MATCH(MROUND(K398,0.175)+0.0001,'swingweight table'!$A$2:$A$2601,1))</f>
        <v>#N/A</v>
      </c>
      <c r="J398" s="60" t="e">
        <f>INDEX('swingweight table'!$B$2:$B$2601,MATCH(MROUND(O398,0.175)+0.0001,'swingweight table'!$A$2:$A$2601,1))</f>
        <v>#N/A</v>
      </c>
      <c r="K398" s="60">
        <f t="shared" si="60"/>
        <v>0</v>
      </c>
      <c r="L398" s="60">
        <f t="shared" si="61"/>
        <v>0</v>
      </c>
      <c r="M398" s="55" t="e">
        <f>INDEX('swingweight table'!$E$2:$E$2601,MATCH(IF(K398&lt;((MROUND(K398,0.175)+0.1)+(MROUND(K398,0.175)-0.075))/2,MROUND(K398,0.175)-0.0749,MROUND(K398,0.175)+0.1001),'swingweight table'!$D$2:$D$2601,1))</f>
        <v>#N/A</v>
      </c>
      <c r="N398" s="55">
        <f t="shared" si="54"/>
        <v>0</v>
      </c>
      <c r="O398" s="22">
        <f t="shared" si="62"/>
        <v>0</v>
      </c>
      <c r="P398" s="22">
        <f t="shared" si="55"/>
        <v>0</v>
      </c>
      <c r="Q398" s="22">
        <f t="shared" si="56"/>
        <v>0</v>
      </c>
      <c r="R398" s="22">
        <f t="shared" si="57"/>
        <v>0</v>
      </c>
      <c r="S398" s="24">
        <f t="shared" si="58"/>
        <v>0</v>
      </c>
      <c r="T398" s="24">
        <f t="shared" si="59"/>
        <v>0</v>
      </c>
      <c r="U398" s="5"/>
      <c r="V398" s="5"/>
      <c r="W398" s="5"/>
      <c r="X398" s="5"/>
      <c r="Y398" s="5"/>
      <c r="Z398" s="5"/>
      <c r="AA398" s="5"/>
    </row>
    <row r="399" spans="1:27" x14ac:dyDescent="0.2">
      <c r="A399" s="17"/>
      <c r="B399" s="15"/>
      <c r="D399" s="15"/>
      <c r="E399" s="51"/>
      <c r="F399" s="51"/>
      <c r="G399" s="63"/>
      <c r="H399" s="7"/>
      <c r="I399" s="61" t="e">
        <f>INDEX('swingweight table'!$B$2:$B$2601,MATCH(MROUND(K399,0.175)+0.0001,'swingweight table'!$A$2:$A$2601,1))</f>
        <v>#N/A</v>
      </c>
      <c r="J399" s="60" t="e">
        <f>INDEX('swingweight table'!$B$2:$B$2601,MATCH(MROUND(O399,0.175)+0.0001,'swingweight table'!$A$2:$A$2601,1))</f>
        <v>#N/A</v>
      </c>
      <c r="K399" s="60">
        <f t="shared" si="60"/>
        <v>0</v>
      </c>
      <c r="L399" s="60">
        <f t="shared" si="61"/>
        <v>0</v>
      </c>
      <c r="M399" s="55" t="e">
        <f>INDEX('swingweight table'!$E$2:$E$2601,MATCH(IF(K399&lt;((MROUND(K399,0.175)+0.1)+(MROUND(K399,0.175)-0.075))/2,MROUND(K399,0.175)-0.0749,MROUND(K399,0.175)+0.1001),'swingweight table'!$D$2:$D$2601,1))</f>
        <v>#N/A</v>
      </c>
      <c r="N399" s="55">
        <f t="shared" si="54"/>
        <v>0</v>
      </c>
      <c r="O399" s="22">
        <f t="shared" si="62"/>
        <v>0</v>
      </c>
      <c r="P399" s="22">
        <f t="shared" si="55"/>
        <v>0</v>
      </c>
      <c r="Q399" s="22">
        <f t="shared" si="56"/>
        <v>0</v>
      </c>
      <c r="R399" s="22">
        <f t="shared" si="57"/>
        <v>0</v>
      </c>
      <c r="S399" s="24">
        <f t="shared" si="58"/>
        <v>0</v>
      </c>
      <c r="T399" s="24">
        <f t="shared" si="59"/>
        <v>0</v>
      </c>
      <c r="U399" s="5"/>
      <c r="V399" s="5"/>
      <c r="W399" s="5"/>
      <c r="X399" s="5"/>
      <c r="Y399" s="5"/>
      <c r="Z399" s="5"/>
      <c r="AA399" s="5"/>
    </row>
    <row r="400" spans="1:27" x14ac:dyDescent="0.2">
      <c r="A400" s="17"/>
      <c r="B400" s="15"/>
      <c r="D400" s="15"/>
      <c r="E400" s="51"/>
      <c r="F400" s="51"/>
      <c r="G400" s="63"/>
      <c r="H400" s="7"/>
      <c r="I400" s="61" t="e">
        <f>INDEX('swingweight table'!$B$2:$B$2601,MATCH(MROUND(K400,0.175)+0.0001,'swingweight table'!$A$2:$A$2601,1))</f>
        <v>#N/A</v>
      </c>
      <c r="J400" s="60" t="e">
        <f>INDEX('swingweight table'!$B$2:$B$2601,MATCH(MROUND(O400,0.175)+0.0001,'swingweight table'!$A$2:$A$2601,1))</f>
        <v>#N/A</v>
      </c>
      <c r="K400" s="60">
        <f t="shared" si="60"/>
        <v>0</v>
      </c>
      <c r="L400" s="60">
        <f t="shared" si="61"/>
        <v>0</v>
      </c>
      <c r="M400" s="55" t="e">
        <f>INDEX('swingweight table'!$E$2:$E$2601,MATCH(IF(K400&lt;((MROUND(K400,0.175)+0.1)+(MROUND(K400,0.175)-0.075))/2,MROUND(K400,0.175)-0.0749,MROUND(K400,0.175)+0.1001),'swingweight table'!$D$2:$D$2601,1))</f>
        <v>#N/A</v>
      </c>
      <c r="N400" s="55">
        <f t="shared" si="54"/>
        <v>0</v>
      </c>
      <c r="O400" s="22">
        <f t="shared" si="62"/>
        <v>0</v>
      </c>
      <c r="P400" s="22">
        <f t="shared" si="55"/>
        <v>0</v>
      </c>
      <c r="Q400" s="22">
        <f t="shared" si="56"/>
        <v>0</v>
      </c>
      <c r="R400" s="22">
        <f t="shared" si="57"/>
        <v>0</v>
      </c>
      <c r="S400" s="24">
        <f t="shared" si="58"/>
        <v>0</v>
      </c>
      <c r="T400" s="24">
        <f t="shared" si="59"/>
        <v>0</v>
      </c>
      <c r="U400" s="5"/>
      <c r="V400" s="5"/>
      <c r="W400" s="5"/>
      <c r="X400" s="5"/>
      <c r="Y400" s="5"/>
      <c r="Z400" s="5"/>
      <c r="AA400" s="5"/>
    </row>
    <row r="401" spans="1:27" x14ac:dyDescent="0.2">
      <c r="A401" s="17"/>
      <c r="B401" s="15"/>
      <c r="D401" s="15"/>
      <c r="E401" s="51"/>
      <c r="F401" s="51"/>
      <c r="G401" s="63"/>
      <c r="H401" s="7"/>
      <c r="I401" s="61" t="e">
        <f>INDEX('swingweight table'!$B$2:$B$2601,MATCH(MROUND(K401,0.175)+0.0001,'swingweight table'!$A$2:$A$2601,1))</f>
        <v>#N/A</v>
      </c>
      <c r="J401" s="60" t="e">
        <f>INDEX('swingweight table'!$B$2:$B$2601,MATCH(MROUND(O401,0.175)+0.0001,'swingweight table'!$A$2:$A$2601,1))</f>
        <v>#N/A</v>
      </c>
      <c r="K401" s="60">
        <f t="shared" si="60"/>
        <v>0</v>
      </c>
      <c r="L401" s="60">
        <f t="shared" si="61"/>
        <v>0</v>
      </c>
      <c r="M401" s="55" t="e">
        <f>INDEX('swingweight table'!$E$2:$E$2601,MATCH(IF(K401&lt;((MROUND(K401,0.175)+0.1)+(MROUND(K401,0.175)-0.075))/2,MROUND(K401,0.175)-0.0749,MROUND(K401,0.175)+0.1001),'swingweight table'!$D$2:$D$2601,1))</f>
        <v>#N/A</v>
      </c>
      <c r="N401" s="55">
        <f t="shared" si="54"/>
        <v>0</v>
      </c>
      <c r="O401" s="22">
        <f t="shared" si="62"/>
        <v>0</v>
      </c>
      <c r="P401" s="22">
        <f t="shared" si="55"/>
        <v>0</v>
      </c>
      <c r="Q401" s="22">
        <f t="shared" si="56"/>
        <v>0</v>
      </c>
      <c r="R401" s="22">
        <f t="shared" si="57"/>
        <v>0</v>
      </c>
      <c r="S401" s="24">
        <f t="shared" si="58"/>
        <v>0</v>
      </c>
      <c r="T401" s="24">
        <f t="shared" si="59"/>
        <v>0</v>
      </c>
      <c r="U401" s="5"/>
      <c r="V401" s="5"/>
      <c r="W401" s="5"/>
      <c r="X401" s="5"/>
      <c r="Y401" s="5"/>
      <c r="Z401" s="5"/>
      <c r="AA401" s="5"/>
    </row>
    <row r="402" spans="1:27" x14ac:dyDescent="0.2">
      <c r="A402" s="17"/>
      <c r="B402" s="15"/>
      <c r="D402" s="15"/>
      <c r="E402" s="51"/>
      <c r="F402" s="51"/>
      <c r="G402" s="63"/>
      <c r="H402" s="7"/>
      <c r="I402" s="61" t="e">
        <f>INDEX('swingweight table'!$B$2:$B$2601,MATCH(MROUND(K402,0.175)+0.0001,'swingweight table'!$A$2:$A$2601,1))</f>
        <v>#N/A</v>
      </c>
      <c r="J402" s="60" t="e">
        <f>INDEX('swingweight table'!$B$2:$B$2601,MATCH(MROUND(O402,0.175)+0.0001,'swingweight table'!$A$2:$A$2601,1))</f>
        <v>#N/A</v>
      </c>
      <c r="K402" s="60">
        <f t="shared" si="60"/>
        <v>0</v>
      </c>
      <c r="L402" s="60">
        <f t="shared" si="61"/>
        <v>0</v>
      </c>
      <c r="M402" s="55" t="e">
        <f>INDEX('swingweight table'!$E$2:$E$2601,MATCH(IF(K402&lt;((MROUND(K402,0.175)+0.1)+(MROUND(K402,0.175)-0.075))/2,MROUND(K402,0.175)-0.0749,MROUND(K402,0.175)+0.1001),'swingweight table'!$D$2:$D$2601,1))</f>
        <v>#N/A</v>
      </c>
      <c r="N402" s="55">
        <f t="shared" si="54"/>
        <v>0</v>
      </c>
      <c r="O402" s="22">
        <f t="shared" si="62"/>
        <v>0</v>
      </c>
      <c r="P402" s="22">
        <f t="shared" si="55"/>
        <v>0</v>
      </c>
      <c r="Q402" s="22">
        <f t="shared" si="56"/>
        <v>0</v>
      </c>
      <c r="R402" s="22">
        <f t="shared" si="57"/>
        <v>0</v>
      </c>
      <c r="S402" s="24">
        <f t="shared" si="58"/>
        <v>0</v>
      </c>
      <c r="T402" s="24">
        <f t="shared" si="59"/>
        <v>0</v>
      </c>
      <c r="U402" s="5"/>
      <c r="V402" s="5"/>
      <c r="W402" s="5"/>
      <c r="X402" s="5"/>
      <c r="Y402" s="5"/>
      <c r="Z402" s="5"/>
      <c r="AA402" s="5"/>
    </row>
    <row r="403" spans="1:27" x14ac:dyDescent="0.2">
      <c r="A403" s="17"/>
      <c r="B403" s="15"/>
      <c r="D403" s="15"/>
      <c r="E403" s="51"/>
      <c r="F403" s="51"/>
      <c r="G403" s="63"/>
      <c r="H403" s="7"/>
      <c r="I403" s="61" t="e">
        <f>INDEX('swingweight table'!$B$2:$B$2601,MATCH(MROUND(K403,0.175)+0.0001,'swingweight table'!$A$2:$A$2601,1))</f>
        <v>#N/A</v>
      </c>
      <c r="J403" s="60" t="e">
        <f>INDEX('swingweight table'!$B$2:$B$2601,MATCH(MROUND(O403,0.175)+0.0001,'swingweight table'!$A$2:$A$2601,1))</f>
        <v>#N/A</v>
      </c>
      <c r="K403" s="60">
        <f t="shared" si="60"/>
        <v>0</v>
      </c>
      <c r="L403" s="60">
        <f t="shared" si="61"/>
        <v>0</v>
      </c>
      <c r="M403" s="55" t="e">
        <f>INDEX('swingweight table'!$E$2:$E$2601,MATCH(IF(K403&lt;((MROUND(K403,0.175)+0.1)+(MROUND(K403,0.175)-0.075))/2,MROUND(K403,0.175)-0.0749,MROUND(K403,0.175)+0.1001),'swingweight table'!$D$2:$D$2601,1))</f>
        <v>#N/A</v>
      </c>
      <c r="N403" s="55">
        <f t="shared" si="54"/>
        <v>0</v>
      </c>
      <c r="O403" s="22">
        <f t="shared" si="62"/>
        <v>0</v>
      </c>
      <c r="P403" s="22">
        <f t="shared" si="55"/>
        <v>0</v>
      </c>
      <c r="Q403" s="22">
        <f t="shared" si="56"/>
        <v>0</v>
      </c>
      <c r="R403" s="22">
        <f t="shared" si="57"/>
        <v>0</v>
      </c>
      <c r="S403" s="24">
        <f t="shared" si="58"/>
        <v>0</v>
      </c>
      <c r="T403" s="24">
        <f t="shared" si="59"/>
        <v>0</v>
      </c>
      <c r="U403" s="5"/>
      <c r="V403" s="5"/>
      <c r="W403" s="5"/>
      <c r="X403" s="5"/>
      <c r="Y403" s="5"/>
      <c r="Z403" s="5"/>
      <c r="AA403" s="5"/>
    </row>
    <row r="404" spans="1:27" x14ac:dyDescent="0.2">
      <c r="A404" s="17"/>
      <c r="B404" s="15"/>
      <c r="D404" s="15"/>
      <c r="E404" s="51"/>
      <c r="F404" s="51"/>
      <c r="G404" s="63"/>
      <c r="H404" s="7"/>
      <c r="I404" s="61" t="e">
        <f>INDEX('swingweight table'!$B$2:$B$2601,MATCH(MROUND(K404,0.175)+0.0001,'swingweight table'!$A$2:$A$2601,1))</f>
        <v>#N/A</v>
      </c>
      <c r="J404" s="60" t="e">
        <f>INDEX('swingweight table'!$B$2:$B$2601,MATCH(MROUND(O404,0.175)+0.0001,'swingweight table'!$A$2:$A$2601,1))</f>
        <v>#N/A</v>
      </c>
      <c r="K404" s="60">
        <f t="shared" si="60"/>
        <v>0</v>
      </c>
      <c r="L404" s="60">
        <f t="shared" si="61"/>
        <v>0</v>
      </c>
      <c r="M404" s="55" t="e">
        <f>INDEX('swingweight table'!$E$2:$E$2601,MATCH(IF(K404&lt;((MROUND(K404,0.175)+0.1)+(MROUND(K404,0.175)-0.075))/2,MROUND(K404,0.175)-0.0749,MROUND(K404,0.175)+0.1001),'swingweight table'!$D$2:$D$2601,1))</f>
        <v>#N/A</v>
      </c>
      <c r="N404" s="55">
        <f t="shared" si="54"/>
        <v>0</v>
      </c>
      <c r="O404" s="22">
        <f t="shared" si="62"/>
        <v>0</v>
      </c>
      <c r="P404" s="22">
        <f t="shared" si="55"/>
        <v>0</v>
      </c>
      <c r="Q404" s="22">
        <f t="shared" si="56"/>
        <v>0</v>
      </c>
      <c r="R404" s="22">
        <f t="shared" si="57"/>
        <v>0</v>
      </c>
      <c r="S404" s="24">
        <f t="shared" si="58"/>
        <v>0</v>
      </c>
      <c r="T404" s="24">
        <f t="shared" si="59"/>
        <v>0</v>
      </c>
      <c r="U404" s="5"/>
      <c r="V404" s="5"/>
      <c r="W404" s="5"/>
      <c r="X404" s="5"/>
      <c r="Y404" s="5"/>
      <c r="Z404" s="5"/>
      <c r="AA404" s="5"/>
    </row>
    <row r="405" spans="1:27" x14ac:dyDescent="0.2">
      <c r="A405" s="17"/>
      <c r="B405" s="15"/>
      <c r="D405" s="15"/>
      <c r="E405" s="51"/>
      <c r="F405" s="51"/>
      <c r="G405" s="63"/>
      <c r="H405" s="7"/>
      <c r="I405" s="61" t="e">
        <f>INDEX('swingweight table'!$B$2:$B$2601,MATCH(MROUND(K405,0.175)+0.0001,'swingweight table'!$A$2:$A$2601,1))</f>
        <v>#N/A</v>
      </c>
      <c r="J405" s="60" t="e">
        <f>INDEX('swingweight table'!$B$2:$B$2601,MATCH(MROUND(O405,0.175)+0.0001,'swingweight table'!$A$2:$A$2601,1))</f>
        <v>#N/A</v>
      </c>
      <c r="K405" s="60">
        <f t="shared" si="60"/>
        <v>0</v>
      </c>
      <c r="L405" s="60">
        <f t="shared" si="61"/>
        <v>0</v>
      </c>
      <c r="M405" s="55" t="e">
        <f>INDEX('swingweight table'!$E$2:$E$2601,MATCH(IF(K405&lt;((MROUND(K405,0.175)+0.1)+(MROUND(K405,0.175)-0.075))/2,MROUND(K405,0.175)-0.0749,MROUND(K405,0.175)+0.1001),'swingweight table'!$D$2:$D$2601,1))</f>
        <v>#N/A</v>
      </c>
      <c r="N405" s="55">
        <f t="shared" si="54"/>
        <v>0</v>
      </c>
      <c r="O405" s="22">
        <f t="shared" si="62"/>
        <v>0</v>
      </c>
      <c r="P405" s="22">
        <f t="shared" si="55"/>
        <v>0</v>
      </c>
      <c r="Q405" s="22">
        <f t="shared" si="56"/>
        <v>0</v>
      </c>
      <c r="R405" s="22">
        <f t="shared" si="57"/>
        <v>0</v>
      </c>
      <c r="S405" s="24">
        <f t="shared" si="58"/>
        <v>0</v>
      </c>
      <c r="T405" s="24">
        <f t="shared" si="59"/>
        <v>0</v>
      </c>
      <c r="U405" s="5"/>
      <c r="V405" s="5"/>
      <c r="W405" s="5"/>
      <c r="X405" s="5"/>
      <c r="Y405" s="5"/>
      <c r="Z405" s="5"/>
      <c r="AA405" s="5"/>
    </row>
    <row r="406" spans="1:27" x14ac:dyDescent="0.2">
      <c r="A406" s="17"/>
      <c r="B406" s="15"/>
      <c r="D406" s="15"/>
      <c r="E406" s="51"/>
      <c r="F406" s="51"/>
      <c r="G406" s="63"/>
      <c r="H406" s="7"/>
      <c r="I406" s="61" t="e">
        <f>INDEX('swingweight table'!$B$2:$B$2601,MATCH(MROUND(K406,0.175)+0.0001,'swingweight table'!$A$2:$A$2601,1))</f>
        <v>#N/A</v>
      </c>
      <c r="J406" s="60" t="e">
        <f>INDEX('swingweight table'!$B$2:$B$2601,MATCH(MROUND(O406,0.175)+0.0001,'swingweight table'!$A$2:$A$2601,1))</f>
        <v>#N/A</v>
      </c>
      <c r="K406" s="60">
        <f t="shared" si="60"/>
        <v>0</v>
      </c>
      <c r="L406" s="60">
        <f t="shared" si="61"/>
        <v>0</v>
      </c>
      <c r="M406" s="55" t="e">
        <f>INDEX('swingweight table'!$E$2:$E$2601,MATCH(IF(K406&lt;((MROUND(K406,0.175)+0.1)+(MROUND(K406,0.175)-0.075))/2,MROUND(K406,0.175)-0.0749,MROUND(K406,0.175)+0.1001),'swingweight table'!$D$2:$D$2601,1))</f>
        <v>#N/A</v>
      </c>
      <c r="N406" s="55">
        <f t="shared" si="54"/>
        <v>0</v>
      </c>
      <c r="O406" s="22">
        <f t="shared" si="62"/>
        <v>0</v>
      </c>
      <c r="P406" s="22">
        <f t="shared" si="55"/>
        <v>0</v>
      </c>
      <c r="Q406" s="22">
        <f t="shared" si="56"/>
        <v>0</v>
      </c>
      <c r="R406" s="22">
        <f t="shared" si="57"/>
        <v>0</v>
      </c>
      <c r="S406" s="24">
        <f t="shared" si="58"/>
        <v>0</v>
      </c>
      <c r="T406" s="24">
        <f t="shared" si="59"/>
        <v>0</v>
      </c>
      <c r="U406" s="5"/>
      <c r="V406" s="5"/>
      <c r="W406" s="5"/>
      <c r="X406" s="5"/>
      <c r="Y406" s="5"/>
      <c r="Z406" s="5"/>
      <c r="AA406" s="5"/>
    </row>
    <row r="407" spans="1:27" x14ac:dyDescent="0.2">
      <c r="A407" s="17"/>
      <c r="B407" s="15"/>
      <c r="D407" s="15"/>
      <c r="E407" s="51"/>
      <c r="F407" s="51"/>
      <c r="G407" s="63"/>
      <c r="H407" s="7"/>
      <c r="I407" s="61" t="e">
        <f>INDEX('swingweight table'!$B$2:$B$2601,MATCH(MROUND(K407,0.175)+0.0001,'swingweight table'!$A$2:$A$2601,1))</f>
        <v>#N/A</v>
      </c>
      <c r="J407" s="60" t="e">
        <f>INDEX('swingweight table'!$B$2:$B$2601,MATCH(MROUND(O407,0.175)+0.0001,'swingweight table'!$A$2:$A$2601,1))</f>
        <v>#N/A</v>
      </c>
      <c r="K407" s="60">
        <f t="shared" si="60"/>
        <v>0</v>
      </c>
      <c r="L407" s="60">
        <f t="shared" si="61"/>
        <v>0</v>
      </c>
      <c r="M407" s="55" t="e">
        <f>INDEX('swingweight table'!$E$2:$E$2601,MATCH(IF(K407&lt;((MROUND(K407,0.175)+0.1)+(MROUND(K407,0.175)-0.075))/2,MROUND(K407,0.175)-0.0749,MROUND(K407,0.175)+0.1001),'swingweight table'!$D$2:$D$2601,1))</f>
        <v>#N/A</v>
      </c>
      <c r="N407" s="55">
        <f t="shared" si="54"/>
        <v>0</v>
      </c>
      <c r="O407" s="22">
        <f t="shared" si="62"/>
        <v>0</v>
      </c>
      <c r="P407" s="22">
        <f t="shared" si="55"/>
        <v>0</v>
      </c>
      <c r="Q407" s="22">
        <f t="shared" si="56"/>
        <v>0</v>
      </c>
      <c r="R407" s="22">
        <f t="shared" si="57"/>
        <v>0</v>
      </c>
      <c r="S407" s="24">
        <f t="shared" si="58"/>
        <v>0</v>
      </c>
      <c r="T407" s="24">
        <f t="shared" si="59"/>
        <v>0</v>
      </c>
      <c r="U407" s="5"/>
      <c r="V407" s="5"/>
      <c r="W407" s="5"/>
      <c r="X407" s="5"/>
      <c r="Y407" s="5"/>
      <c r="Z407" s="5"/>
      <c r="AA407" s="5"/>
    </row>
    <row r="408" spans="1:27" x14ac:dyDescent="0.2">
      <c r="A408" s="17"/>
      <c r="B408" s="15"/>
      <c r="D408" s="15"/>
      <c r="E408" s="51"/>
      <c r="F408" s="51"/>
      <c r="G408" s="63"/>
      <c r="H408" s="7"/>
      <c r="I408" s="61" t="e">
        <f>INDEX('swingweight table'!$B$2:$B$2601,MATCH(MROUND(K408,0.175)+0.0001,'swingweight table'!$A$2:$A$2601,1))</f>
        <v>#N/A</v>
      </c>
      <c r="J408" s="60" t="e">
        <f>INDEX('swingweight table'!$B$2:$B$2601,MATCH(MROUND(O408,0.175)+0.0001,'swingweight table'!$A$2:$A$2601,1))</f>
        <v>#N/A</v>
      </c>
      <c r="K408" s="60">
        <f t="shared" si="60"/>
        <v>0</v>
      </c>
      <c r="L408" s="60">
        <f t="shared" si="61"/>
        <v>0</v>
      </c>
      <c r="M408" s="55" t="e">
        <f>INDEX('swingweight table'!$E$2:$E$2601,MATCH(IF(K408&lt;((MROUND(K408,0.175)+0.1)+(MROUND(K408,0.175)-0.075))/2,MROUND(K408,0.175)-0.0749,MROUND(K408,0.175)+0.1001),'swingweight table'!$D$2:$D$2601,1))</f>
        <v>#N/A</v>
      </c>
      <c r="N408" s="55">
        <f t="shared" si="54"/>
        <v>0</v>
      </c>
      <c r="O408" s="22">
        <f t="shared" si="62"/>
        <v>0</v>
      </c>
      <c r="P408" s="22">
        <f t="shared" si="55"/>
        <v>0</v>
      </c>
      <c r="Q408" s="22">
        <f t="shared" si="56"/>
        <v>0</v>
      </c>
      <c r="R408" s="22">
        <f t="shared" si="57"/>
        <v>0</v>
      </c>
      <c r="S408" s="24">
        <f t="shared" si="58"/>
        <v>0</v>
      </c>
      <c r="T408" s="24">
        <f t="shared" si="59"/>
        <v>0</v>
      </c>
      <c r="U408" s="5"/>
      <c r="V408" s="5"/>
      <c r="W408" s="5"/>
      <c r="X408" s="5"/>
      <c r="Y408" s="5"/>
      <c r="Z408" s="5"/>
      <c r="AA408" s="5"/>
    </row>
    <row r="409" spans="1:27" x14ac:dyDescent="0.2">
      <c r="A409" s="17"/>
      <c r="B409" s="15"/>
      <c r="D409" s="15"/>
      <c r="E409" s="51"/>
      <c r="F409" s="51"/>
      <c r="G409" s="63"/>
      <c r="H409" s="7"/>
      <c r="I409" s="61" t="e">
        <f>INDEX('swingweight table'!$B$2:$B$2601,MATCH(MROUND(K409,0.175)+0.0001,'swingweight table'!$A$2:$A$2601,1))</f>
        <v>#N/A</v>
      </c>
      <c r="J409" s="60" t="e">
        <f>INDEX('swingweight table'!$B$2:$B$2601,MATCH(MROUND(O409,0.175)+0.0001,'swingweight table'!$A$2:$A$2601,1))</f>
        <v>#N/A</v>
      </c>
      <c r="K409" s="60">
        <f t="shared" si="60"/>
        <v>0</v>
      </c>
      <c r="L409" s="60">
        <f t="shared" si="61"/>
        <v>0</v>
      </c>
      <c r="M409" s="55" t="e">
        <f>INDEX('swingweight table'!$E$2:$E$2601,MATCH(IF(K409&lt;((MROUND(K409,0.175)+0.1)+(MROUND(K409,0.175)-0.075))/2,MROUND(K409,0.175)-0.0749,MROUND(K409,0.175)+0.1001),'swingweight table'!$D$2:$D$2601,1))</f>
        <v>#N/A</v>
      </c>
      <c r="N409" s="55">
        <f t="shared" si="54"/>
        <v>0</v>
      </c>
      <c r="O409" s="22">
        <f t="shared" si="62"/>
        <v>0</v>
      </c>
      <c r="P409" s="22">
        <f t="shared" si="55"/>
        <v>0</v>
      </c>
      <c r="Q409" s="22">
        <f t="shared" si="56"/>
        <v>0</v>
      </c>
      <c r="R409" s="22">
        <f t="shared" si="57"/>
        <v>0</v>
      </c>
      <c r="S409" s="24">
        <f t="shared" si="58"/>
        <v>0</v>
      </c>
      <c r="T409" s="24">
        <f t="shared" si="59"/>
        <v>0</v>
      </c>
      <c r="U409" s="5"/>
      <c r="V409" s="5"/>
      <c r="W409" s="5"/>
      <c r="X409" s="5"/>
      <c r="Y409" s="5"/>
      <c r="Z409" s="5"/>
      <c r="AA409" s="5"/>
    </row>
    <row r="410" spans="1:27" x14ac:dyDescent="0.2">
      <c r="A410" s="17"/>
      <c r="B410" s="15"/>
      <c r="D410" s="15"/>
      <c r="E410" s="51"/>
      <c r="F410" s="51"/>
      <c r="G410" s="63"/>
      <c r="H410" s="7"/>
      <c r="I410" s="61" t="e">
        <f>INDEX('swingweight table'!$B$2:$B$2601,MATCH(MROUND(K410,0.175)+0.0001,'swingweight table'!$A$2:$A$2601,1))</f>
        <v>#N/A</v>
      </c>
      <c r="J410" s="60" t="e">
        <f>INDEX('swingweight table'!$B$2:$B$2601,MATCH(MROUND(O410,0.175)+0.0001,'swingweight table'!$A$2:$A$2601,1))</f>
        <v>#N/A</v>
      </c>
      <c r="K410" s="60">
        <f t="shared" si="60"/>
        <v>0</v>
      </c>
      <c r="L410" s="60">
        <f t="shared" si="61"/>
        <v>0</v>
      </c>
      <c r="M410" s="55" t="e">
        <f>INDEX('swingweight table'!$E$2:$E$2601,MATCH(IF(K410&lt;((MROUND(K410,0.175)+0.1)+(MROUND(K410,0.175)-0.075))/2,MROUND(K410,0.175)-0.0749,MROUND(K410,0.175)+0.1001),'swingweight table'!$D$2:$D$2601,1))</f>
        <v>#N/A</v>
      </c>
      <c r="N410" s="55">
        <f t="shared" si="54"/>
        <v>0</v>
      </c>
      <c r="O410" s="22">
        <f t="shared" si="62"/>
        <v>0</v>
      </c>
      <c r="P410" s="22">
        <f t="shared" si="55"/>
        <v>0</v>
      </c>
      <c r="Q410" s="22">
        <f t="shared" si="56"/>
        <v>0</v>
      </c>
      <c r="R410" s="22">
        <f t="shared" si="57"/>
        <v>0</v>
      </c>
      <c r="S410" s="24">
        <f t="shared" si="58"/>
        <v>0</v>
      </c>
      <c r="T410" s="24">
        <f t="shared" si="59"/>
        <v>0</v>
      </c>
      <c r="U410" s="5"/>
      <c r="V410" s="5"/>
      <c r="W410" s="5"/>
      <c r="X410" s="5"/>
      <c r="Y410" s="5"/>
      <c r="Z410" s="5"/>
      <c r="AA410" s="5"/>
    </row>
    <row r="411" spans="1:27" x14ac:dyDescent="0.2">
      <c r="A411" s="17"/>
      <c r="B411" s="15"/>
      <c r="D411" s="15"/>
      <c r="E411" s="51"/>
      <c r="F411" s="51"/>
      <c r="G411" s="63"/>
      <c r="H411" s="7"/>
      <c r="I411" s="61" t="e">
        <f>INDEX('swingweight table'!$B$2:$B$2601,MATCH(MROUND(K411,0.175)+0.0001,'swingweight table'!$A$2:$A$2601,1))</f>
        <v>#N/A</v>
      </c>
      <c r="J411" s="60" t="e">
        <f>INDEX('swingweight table'!$B$2:$B$2601,MATCH(MROUND(O411,0.175)+0.0001,'swingweight table'!$A$2:$A$2601,1))</f>
        <v>#N/A</v>
      </c>
      <c r="K411" s="60">
        <f t="shared" si="60"/>
        <v>0</v>
      </c>
      <c r="L411" s="60">
        <f t="shared" si="61"/>
        <v>0</v>
      </c>
      <c r="M411" s="55" t="e">
        <f>INDEX('swingweight table'!$E$2:$E$2601,MATCH(IF(K411&lt;((MROUND(K411,0.175)+0.1)+(MROUND(K411,0.175)-0.075))/2,MROUND(K411,0.175)-0.0749,MROUND(K411,0.175)+0.1001),'swingweight table'!$D$2:$D$2601,1))</f>
        <v>#N/A</v>
      </c>
      <c r="N411" s="55">
        <f t="shared" si="54"/>
        <v>0</v>
      </c>
      <c r="O411" s="22">
        <f t="shared" si="62"/>
        <v>0</v>
      </c>
      <c r="P411" s="22">
        <f t="shared" si="55"/>
        <v>0</v>
      </c>
      <c r="Q411" s="22">
        <f t="shared" si="56"/>
        <v>0</v>
      </c>
      <c r="R411" s="22">
        <f t="shared" si="57"/>
        <v>0</v>
      </c>
      <c r="S411" s="24">
        <f t="shared" si="58"/>
        <v>0</v>
      </c>
      <c r="T411" s="24">
        <f t="shared" si="59"/>
        <v>0</v>
      </c>
      <c r="U411" s="5"/>
      <c r="V411" s="5"/>
      <c r="W411" s="5"/>
      <c r="X411" s="5"/>
      <c r="Y411" s="5"/>
      <c r="Z411" s="5"/>
      <c r="AA411" s="5"/>
    </row>
    <row r="412" spans="1:27" x14ac:dyDescent="0.2">
      <c r="A412" s="17"/>
      <c r="B412" s="15"/>
      <c r="D412" s="15"/>
      <c r="E412" s="51"/>
      <c r="F412" s="51"/>
      <c r="G412" s="63"/>
      <c r="H412" s="7"/>
      <c r="I412" s="61" t="e">
        <f>INDEX('swingweight table'!$B$2:$B$2601,MATCH(MROUND(K412,0.175)+0.0001,'swingweight table'!$A$2:$A$2601,1))</f>
        <v>#N/A</v>
      </c>
      <c r="J412" s="60" t="e">
        <f>INDEX('swingweight table'!$B$2:$B$2601,MATCH(MROUND(O412,0.175)+0.0001,'swingweight table'!$A$2:$A$2601,1))</f>
        <v>#N/A</v>
      </c>
      <c r="K412" s="60">
        <f t="shared" si="60"/>
        <v>0</v>
      </c>
      <c r="L412" s="60">
        <f t="shared" si="61"/>
        <v>0</v>
      </c>
      <c r="M412" s="55" t="e">
        <f>INDEX('swingweight table'!$E$2:$E$2601,MATCH(IF(K412&lt;((MROUND(K412,0.175)+0.1)+(MROUND(K412,0.175)-0.075))/2,MROUND(K412,0.175)-0.0749,MROUND(K412,0.175)+0.1001),'swingweight table'!$D$2:$D$2601,1))</f>
        <v>#N/A</v>
      </c>
      <c r="N412" s="55">
        <f t="shared" si="54"/>
        <v>0</v>
      </c>
      <c r="O412" s="22">
        <f t="shared" si="62"/>
        <v>0</v>
      </c>
      <c r="P412" s="22">
        <f t="shared" si="55"/>
        <v>0</v>
      </c>
      <c r="Q412" s="22">
        <f t="shared" si="56"/>
        <v>0</v>
      </c>
      <c r="R412" s="22">
        <f t="shared" si="57"/>
        <v>0</v>
      </c>
      <c r="S412" s="24">
        <f t="shared" si="58"/>
        <v>0</v>
      </c>
      <c r="T412" s="24">
        <f t="shared" si="59"/>
        <v>0</v>
      </c>
      <c r="U412" s="5"/>
      <c r="V412" s="5"/>
      <c r="W412" s="5"/>
      <c r="X412" s="5"/>
      <c r="Y412" s="5"/>
      <c r="Z412" s="5"/>
      <c r="AA412" s="5"/>
    </row>
    <row r="413" spans="1:27" x14ac:dyDescent="0.2">
      <c r="A413" s="17"/>
      <c r="B413" s="15"/>
      <c r="D413" s="15"/>
      <c r="E413" s="51"/>
      <c r="F413" s="51"/>
      <c r="G413" s="63"/>
      <c r="H413" s="7"/>
      <c r="I413" s="61" t="e">
        <f>INDEX('swingweight table'!$B$2:$B$2601,MATCH(MROUND(K413,0.175)+0.0001,'swingweight table'!$A$2:$A$2601,1))</f>
        <v>#N/A</v>
      </c>
      <c r="J413" s="60" t="e">
        <f>INDEX('swingweight table'!$B$2:$B$2601,MATCH(MROUND(O413,0.175)+0.0001,'swingweight table'!$A$2:$A$2601,1))</f>
        <v>#N/A</v>
      </c>
      <c r="K413" s="60">
        <f t="shared" si="60"/>
        <v>0</v>
      </c>
      <c r="L413" s="60">
        <f t="shared" si="61"/>
        <v>0</v>
      </c>
      <c r="M413" s="55" t="e">
        <f>INDEX('swingweight table'!$E$2:$E$2601,MATCH(IF(K413&lt;((MROUND(K413,0.175)+0.1)+(MROUND(K413,0.175)-0.075))/2,MROUND(K413,0.175)-0.0749,MROUND(K413,0.175)+0.1001),'swingweight table'!$D$2:$D$2601,1))</f>
        <v>#N/A</v>
      </c>
      <c r="N413" s="55">
        <f t="shared" si="54"/>
        <v>0</v>
      </c>
      <c r="O413" s="22">
        <f t="shared" si="62"/>
        <v>0</v>
      </c>
      <c r="P413" s="22">
        <f t="shared" si="55"/>
        <v>0</v>
      </c>
      <c r="Q413" s="22">
        <f t="shared" si="56"/>
        <v>0</v>
      </c>
      <c r="R413" s="22">
        <f t="shared" si="57"/>
        <v>0</v>
      </c>
      <c r="S413" s="24">
        <f t="shared" si="58"/>
        <v>0</v>
      </c>
      <c r="T413" s="24">
        <f t="shared" si="59"/>
        <v>0</v>
      </c>
      <c r="U413" s="5"/>
      <c r="V413" s="5"/>
      <c r="W413" s="5"/>
      <c r="X413" s="5"/>
      <c r="Y413" s="5"/>
      <c r="Z413" s="5"/>
      <c r="AA413" s="5"/>
    </row>
    <row r="414" spans="1:27" x14ac:dyDescent="0.2">
      <c r="A414" s="17"/>
      <c r="B414" s="15"/>
      <c r="D414" s="15"/>
      <c r="E414" s="51"/>
      <c r="F414" s="51"/>
      <c r="G414" s="63"/>
      <c r="H414" s="7"/>
      <c r="I414" s="61" t="e">
        <f>INDEX('swingweight table'!$B$2:$B$2601,MATCH(MROUND(K414,0.175)+0.0001,'swingweight table'!$A$2:$A$2601,1))</f>
        <v>#N/A</v>
      </c>
      <c r="J414" s="60" t="e">
        <f>INDEX('swingweight table'!$B$2:$B$2601,MATCH(MROUND(O414,0.175)+0.0001,'swingweight table'!$A$2:$A$2601,1))</f>
        <v>#N/A</v>
      </c>
      <c r="K414" s="60">
        <f t="shared" si="60"/>
        <v>0</v>
      </c>
      <c r="L414" s="60">
        <f t="shared" si="61"/>
        <v>0</v>
      </c>
      <c r="M414" s="55" t="e">
        <f>INDEX('swingweight table'!$E$2:$E$2601,MATCH(IF(K414&lt;((MROUND(K414,0.175)+0.1)+(MROUND(K414,0.175)-0.075))/2,MROUND(K414,0.175)-0.0749,MROUND(K414,0.175)+0.1001),'swingweight table'!$D$2:$D$2601,1))</f>
        <v>#N/A</v>
      </c>
      <c r="N414" s="55">
        <f t="shared" si="54"/>
        <v>0</v>
      </c>
      <c r="O414" s="22">
        <f t="shared" si="62"/>
        <v>0</v>
      </c>
      <c r="P414" s="22">
        <f t="shared" si="55"/>
        <v>0</v>
      </c>
      <c r="Q414" s="22">
        <f t="shared" si="56"/>
        <v>0</v>
      </c>
      <c r="R414" s="22">
        <f t="shared" si="57"/>
        <v>0</v>
      </c>
      <c r="S414" s="24">
        <f t="shared" si="58"/>
        <v>0</v>
      </c>
      <c r="T414" s="24">
        <f t="shared" si="59"/>
        <v>0</v>
      </c>
      <c r="U414" s="5"/>
      <c r="V414" s="5"/>
      <c r="W414" s="5"/>
      <c r="X414" s="5"/>
      <c r="Y414" s="5"/>
      <c r="Z414" s="5"/>
      <c r="AA414" s="5"/>
    </row>
    <row r="415" spans="1:27" x14ac:dyDescent="0.2">
      <c r="A415" s="17"/>
      <c r="B415" s="15"/>
      <c r="D415" s="15"/>
      <c r="E415" s="51"/>
      <c r="F415" s="51"/>
      <c r="G415" s="63"/>
      <c r="H415" s="7"/>
      <c r="I415" s="61" t="e">
        <f>INDEX('swingweight table'!$B$2:$B$2601,MATCH(MROUND(K415,0.175)+0.0001,'swingweight table'!$A$2:$A$2601,1))</f>
        <v>#N/A</v>
      </c>
      <c r="J415" s="60" t="e">
        <f>INDEX('swingweight table'!$B$2:$B$2601,MATCH(MROUND(O415,0.175)+0.0001,'swingweight table'!$A$2:$A$2601,1))</f>
        <v>#N/A</v>
      </c>
      <c r="K415" s="60">
        <f t="shared" si="60"/>
        <v>0</v>
      </c>
      <c r="L415" s="60">
        <f t="shared" si="61"/>
        <v>0</v>
      </c>
      <c r="M415" s="55" t="e">
        <f>INDEX('swingweight table'!$E$2:$E$2601,MATCH(IF(K415&lt;((MROUND(K415,0.175)+0.1)+(MROUND(K415,0.175)-0.075))/2,MROUND(K415,0.175)-0.0749,MROUND(K415,0.175)+0.1001),'swingweight table'!$D$2:$D$2601,1))</f>
        <v>#N/A</v>
      </c>
      <c r="N415" s="55">
        <f t="shared" si="54"/>
        <v>0</v>
      </c>
      <c r="O415" s="22">
        <f t="shared" si="62"/>
        <v>0</v>
      </c>
      <c r="P415" s="22">
        <f t="shared" si="55"/>
        <v>0</v>
      </c>
      <c r="Q415" s="22">
        <f t="shared" si="56"/>
        <v>0</v>
      </c>
      <c r="R415" s="22">
        <f t="shared" si="57"/>
        <v>0</v>
      </c>
      <c r="S415" s="24">
        <f t="shared" si="58"/>
        <v>0</v>
      </c>
      <c r="T415" s="24">
        <f t="shared" si="59"/>
        <v>0</v>
      </c>
      <c r="U415" s="5"/>
      <c r="V415" s="5"/>
      <c r="W415" s="5"/>
      <c r="X415" s="5"/>
      <c r="Y415" s="5"/>
      <c r="Z415" s="5"/>
      <c r="AA415" s="5"/>
    </row>
    <row r="416" spans="1:27" x14ac:dyDescent="0.2">
      <c r="A416" s="17"/>
      <c r="B416" s="15"/>
      <c r="D416" s="15"/>
      <c r="E416" s="51"/>
      <c r="F416" s="51"/>
      <c r="G416" s="63"/>
      <c r="H416" s="7"/>
      <c r="I416" s="61" t="e">
        <f>INDEX('swingweight table'!$B$2:$B$2601,MATCH(MROUND(K416,0.175)+0.0001,'swingweight table'!$A$2:$A$2601,1))</f>
        <v>#N/A</v>
      </c>
      <c r="J416" s="60" t="e">
        <f>INDEX('swingweight table'!$B$2:$B$2601,MATCH(MROUND(O416,0.175)+0.0001,'swingweight table'!$A$2:$A$2601,1))</f>
        <v>#N/A</v>
      </c>
      <c r="K416" s="60">
        <f t="shared" si="60"/>
        <v>0</v>
      </c>
      <c r="L416" s="60">
        <f t="shared" si="61"/>
        <v>0</v>
      </c>
      <c r="M416" s="55" t="e">
        <f>INDEX('swingweight table'!$E$2:$E$2601,MATCH(IF(K416&lt;((MROUND(K416,0.175)+0.1)+(MROUND(K416,0.175)-0.075))/2,MROUND(K416,0.175)-0.0749,MROUND(K416,0.175)+0.1001),'swingweight table'!$D$2:$D$2601,1))</f>
        <v>#N/A</v>
      </c>
      <c r="N416" s="55">
        <f t="shared" si="54"/>
        <v>0</v>
      </c>
      <c r="O416" s="22">
        <f t="shared" si="62"/>
        <v>0</v>
      </c>
      <c r="P416" s="22">
        <f t="shared" si="55"/>
        <v>0</v>
      </c>
      <c r="Q416" s="22">
        <f t="shared" si="56"/>
        <v>0</v>
      </c>
      <c r="R416" s="22">
        <f t="shared" si="57"/>
        <v>0</v>
      </c>
      <c r="S416" s="24">
        <f t="shared" si="58"/>
        <v>0</v>
      </c>
      <c r="T416" s="24">
        <f t="shared" si="59"/>
        <v>0</v>
      </c>
      <c r="U416" s="5"/>
      <c r="V416" s="5"/>
      <c r="W416" s="5"/>
      <c r="X416" s="5"/>
      <c r="Y416" s="5"/>
      <c r="Z416" s="5"/>
      <c r="AA416" s="5"/>
    </row>
    <row r="417" spans="1:27" x14ac:dyDescent="0.2">
      <c r="A417" s="17"/>
      <c r="B417" s="15"/>
      <c r="D417" s="15"/>
      <c r="E417" s="51"/>
      <c r="F417" s="51"/>
      <c r="G417" s="63"/>
      <c r="H417" s="7"/>
      <c r="I417" s="61" t="e">
        <f>INDEX('swingweight table'!$B$2:$B$2601,MATCH(MROUND(K417,0.175)+0.0001,'swingweight table'!$A$2:$A$2601,1))</f>
        <v>#N/A</v>
      </c>
      <c r="J417" s="60" t="e">
        <f>INDEX('swingweight table'!$B$2:$B$2601,MATCH(MROUND(O417,0.175)+0.0001,'swingweight table'!$A$2:$A$2601,1))</f>
        <v>#N/A</v>
      </c>
      <c r="K417" s="60">
        <f t="shared" si="60"/>
        <v>0</v>
      </c>
      <c r="L417" s="60">
        <f t="shared" si="61"/>
        <v>0</v>
      </c>
      <c r="M417" s="55" t="e">
        <f>INDEX('swingweight table'!$E$2:$E$2601,MATCH(IF(K417&lt;((MROUND(K417,0.175)+0.1)+(MROUND(K417,0.175)-0.075))/2,MROUND(K417,0.175)-0.0749,MROUND(K417,0.175)+0.1001),'swingweight table'!$D$2:$D$2601,1))</f>
        <v>#N/A</v>
      </c>
      <c r="N417" s="55">
        <f t="shared" si="54"/>
        <v>0</v>
      </c>
      <c r="O417" s="22">
        <f t="shared" si="62"/>
        <v>0</v>
      </c>
      <c r="P417" s="22">
        <f t="shared" si="55"/>
        <v>0</v>
      </c>
      <c r="Q417" s="22">
        <f t="shared" si="56"/>
        <v>0</v>
      </c>
      <c r="R417" s="22">
        <f t="shared" si="57"/>
        <v>0</v>
      </c>
      <c r="S417" s="24">
        <f t="shared" si="58"/>
        <v>0</v>
      </c>
      <c r="T417" s="24">
        <f t="shared" si="59"/>
        <v>0</v>
      </c>
      <c r="U417" s="5"/>
      <c r="V417" s="5"/>
      <c r="W417" s="5"/>
      <c r="X417" s="5"/>
      <c r="Y417" s="5"/>
      <c r="Z417" s="5"/>
      <c r="AA417" s="5"/>
    </row>
    <row r="418" spans="1:27" x14ac:dyDescent="0.2">
      <c r="A418" s="17"/>
      <c r="B418" s="15"/>
      <c r="D418" s="15"/>
      <c r="E418" s="51"/>
      <c r="F418" s="51"/>
      <c r="G418" s="63"/>
      <c r="H418" s="7"/>
      <c r="I418" s="61" t="e">
        <f>INDEX('swingweight table'!$B$2:$B$2601,MATCH(MROUND(K418,0.175)+0.0001,'swingweight table'!$A$2:$A$2601,1))</f>
        <v>#N/A</v>
      </c>
      <c r="J418" s="60" t="e">
        <f>INDEX('swingweight table'!$B$2:$B$2601,MATCH(MROUND(O418,0.175)+0.0001,'swingweight table'!$A$2:$A$2601,1))</f>
        <v>#N/A</v>
      </c>
      <c r="K418" s="60">
        <f t="shared" si="60"/>
        <v>0</v>
      </c>
      <c r="L418" s="60">
        <f t="shared" si="61"/>
        <v>0</v>
      </c>
      <c r="M418" s="55" t="e">
        <f>INDEX('swingweight table'!$E$2:$E$2601,MATCH(IF(K418&lt;((MROUND(K418,0.175)+0.1)+(MROUND(K418,0.175)-0.075))/2,MROUND(K418,0.175)-0.0749,MROUND(K418,0.175)+0.1001),'swingweight table'!$D$2:$D$2601,1))</f>
        <v>#N/A</v>
      </c>
      <c r="N418" s="55">
        <f t="shared" si="54"/>
        <v>0</v>
      </c>
      <c r="O418" s="22">
        <f t="shared" si="62"/>
        <v>0</v>
      </c>
      <c r="P418" s="22">
        <f t="shared" si="55"/>
        <v>0</v>
      </c>
      <c r="Q418" s="22">
        <f t="shared" si="56"/>
        <v>0</v>
      </c>
      <c r="R418" s="22">
        <f t="shared" si="57"/>
        <v>0</v>
      </c>
      <c r="S418" s="24">
        <f t="shared" si="58"/>
        <v>0</v>
      </c>
      <c r="T418" s="24">
        <f t="shared" si="59"/>
        <v>0</v>
      </c>
      <c r="U418" s="5"/>
      <c r="V418" s="5"/>
      <c r="W418" s="5"/>
      <c r="X418" s="5"/>
      <c r="Y418" s="5"/>
      <c r="Z418" s="5"/>
      <c r="AA418" s="5"/>
    </row>
    <row r="419" spans="1:27" x14ac:dyDescent="0.2">
      <c r="A419" s="17"/>
      <c r="B419" s="15"/>
      <c r="D419" s="15"/>
      <c r="E419" s="51"/>
      <c r="F419" s="51"/>
      <c r="G419" s="63"/>
      <c r="H419" s="7"/>
      <c r="I419" s="61" t="e">
        <f>INDEX('swingweight table'!$B$2:$B$2601,MATCH(MROUND(K419,0.175)+0.0001,'swingweight table'!$A$2:$A$2601,1))</f>
        <v>#N/A</v>
      </c>
      <c r="J419" s="60" t="e">
        <f>INDEX('swingweight table'!$B$2:$B$2601,MATCH(MROUND(O419,0.175)+0.0001,'swingweight table'!$A$2:$A$2601,1))</f>
        <v>#N/A</v>
      </c>
      <c r="K419" s="60">
        <f t="shared" si="60"/>
        <v>0</v>
      </c>
      <c r="L419" s="60">
        <f t="shared" si="61"/>
        <v>0</v>
      </c>
      <c r="M419" s="55" t="e">
        <f>INDEX('swingweight table'!$E$2:$E$2601,MATCH(IF(K419&lt;((MROUND(K419,0.175)+0.1)+(MROUND(K419,0.175)-0.075))/2,MROUND(K419,0.175)-0.0749,MROUND(K419,0.175)+0.1001),'swingweight table'!$D$2:$D$2601,1))</f>
        <v>#N/A</v>
      </c>
      <c r="N419" s="55">
        <f t="shared" si="54"/>
        <v>0</v>
      </c>
      <c r="O419" s="22">
        <f t="shared" si="62"/>
        <v>0</v>
      </c>
      <c r="P419" s="22">
        <f t="shared" si="55"/>
        <v>0</v>
      </c>
      <c r="Q419" s="22">
        <f t="shared" si="56"/>
        <v>0</v>
      </c>
      <c r="R419" s="22">
        <f t="shared" si="57"/>
        <v>0</v>
      </c>
      <c r="S419" s="24">
        <f t="shared" si="58"/>
        <v>0</v>
      </c>
      <c r="T419" s="24">
        <f t="shared" si="59"/>
        <v>0</v>
      </c>
      <c r="U419" s="5"/>
      <c r="V419" s="5"/>
      <c r="W419" s="5"/>
      <c r="X419" s="5"/>
      <c r="Y419" s="5"/>
      <c r="Z419" s="5"/>
      <c r="AA419" s="5"/>
    </row>
    <row r="420" spans="1:27" x14ac:dyDescent="0.2">
      <c r="A420" s="17"/>
      <c r="B420" s="15"/>
      <c r="D420" s="15"/>
      <c r="E420" s="51"/>
      <c r="F420" s="51"/>
      <c r="G420" s="63"/>
      <c r="H420" s="7"/>
      <c r="I420" s="61" t="e">
        <f>INDEX('swingweight table'!$B$2:$B$2601,MATCH(MROUND(K420,0.175)+0.0001,'swingweight table'!$A$2:$A$2601,1))</f>
        <v>#N/A</v>
      </c>
      <c r="J420" s="60" t="e">
        <f>INDEX('swingweight table'!$B$2:$B$2601,MATCH(MROUND(O420,0.175)+0.0001,'swingweight table'!$A$2:$A$2601,1))</f>
        <v>#N/A</v>
      </c>
      <c r="K420" s="60">
        <f t="shared" si="60"/>
        <v>0</v>
      </c>
      <c r="L420" s="60">
        <f t="shared" si="61"/>
        <v>0</v>
      </c>
      <c r="M420" s="55" t="e">
        <f>INDEX('swingweight table'!$E$2:$E$2601,MATCH(IF(K420&lt;((MROUND(K420,0.175)+0.1)+(MROUND(K420,0.175)-0.075))/2,MROUND(K420,0.175)-0.0749,MROUND(K420,0.175)+0.1001),'swingweight table'!$D$2:$D$2601,1))</f>
        <v>#N/A</v>
      </c>
      <c r="N420" s="55">
        <f t="shared" si="54"/>
        <v>0</v>
      </c>
      <c r="O420" s="22">
        <f t="shared" si="62"/>
        <v>0</v>
      </c>
      <c r="P420" s="22">
        <f t="shared" si="55"/>
        <v>0</v>
      </c>
      <c r="Q420" s="22">
        <f t="shared" si="56"/>
        <v>0</v>
      </c>
      <c r="R420" s="22">
        <f t="shared" si="57"/>
        <v>0</v>
      </c>
      <c r="S420" s="24">
        <f t="shared" si="58"/>
        <v>0</v>
      </c>
      <c r="T420" s="24">
        <f t="shared" si="59"/>
        <v>0</v>
      </c>
      <c r="U420" s="5"/>
      <c r="V420" s="5"/>
      <c r="W420" s="5"/>
      <c r="X420" s="5"/>
      <c r="Y420" s="5"/>
      <c r="Z420" s="5"/>
      <c r="AA420" s="5"/>
    </row>
    <row r="421" spans="1:27" x14ac:dyDescent="0.2">
      <c r="A421" s="17"/>
      <c r="B421" s="15"/>
      <c r="D421" s="15"/>
      <c r="E421" s="51"/>
      <c r="F421" s="51"/>
      <c r="G421" s="63"/>
      <c r="H421" s="7"/>
      <c r="I421" s="61" t="e">
        <f>INDEX('swingweight table'!$B$2:$B$2601,MATCH(MROUND(K421,0.175)+0.0001,'swingweight table'!$A$2:$A$2601,1))</f>
        <v>#N/A</v>
      </c>
      <c r="J421" s="60" t="e">
        <f>INDEX('swingweight table'!$B$2:$B$2601,MATCH(MROUND(O421,0.175)+0.0001,'swingweight table'!$A$2:$A$2601,1))</f>
        <v>#N/A</v>
      </c>
      <c r="K421" s="60">
        <f t="shared" si="60"/>
        <v>0</v>
      </c>
      <c r="L421" s="60">
        <f t="shared" si="61"/>
        <v>0</v>
      </c>
      <c r="M421" s="55" t="e">
        <f>INDEX('swingweight table'!$E$2:$E$2601,MATCH(IF(K421&lt;((MROUND(K421,0.175)+0.1)+(MROUND(K421,0.175)-0.075))/2,MROUND(K421,0.175)-0.0749,MROUND(K421,0.175)+0.1001),'swingweight table'!$D$2:$D$2601,1))</f>
        <v>#N/A</v>
      </c>
      <c r="N421" s="55">
        <f t="shared" si="54"/>
        <v>0</v>
      </c>
      <c r="O421" s="22">
        <f t="shared" si="62"/>
        <v>0</v>
      </c>
      <c r="P421" s="22">
        <f t="shared" si="55"/>
        <v>0</v>
      </c>
      <c r="Q421" s="22">
        <f t="shared" si="56"/>
        <v>0</v>
      </c>
      <c r="R421" s="22">
        <f t="shared" si="57"/>
        <v>0</v>
      </c>
      <c r="S421" s="24">
        <f t="shared" si="58"/>
        <v>0</v>
      </c>
      <c r="T421" s="24">
        <f t="shared" si="59"/>
        <v>0</v>
      </c>
      <c r="U421" s="5"/>
      <c r="V421" s="5"/>
      <c r="W421" s="5"/>
      <c r="X421" s="5"/>
      <c r="Y421" s="5"/>
      <c r="Z421" s="5"/>
      <c r="AA421" s="5"/>
    </row>
    <row r="422" spans="1:27" x14ac:dyDescent="0.2">
      <c r="A422" s="17"/>
      <c r="B422" s="15"/>
      <c r="D422" s="15"/>
      <c r="E422" s="51"/>
      <c r="F422" s="51"/>
      <c r="G422" s="63"/>
      <c r="H422" s="7"/>
      <c r="I422" s="61" t="e">
        <f>INDEX('swingweight table'!$B$2:$B$2601,MATCH(MROUND(K422,0.175)+0.0001,'swingweight table'!$A$2:$A$2601,1))</f>
        <v>#N/A</v>
      </c>
      <c r="J422" s="60" t="e">
        <f>INDEX('swingweight table'!$B$2:$B$2601,MATCH(MROUND(O422,0.175)+0.0001,'swingweight table'!$A$2:$A$2601,1))</f>
        <v>#N/A</v>
      </c>
      <c r="K422" s="60">
        <f t="shared" si="60"/>
        <v>0</v>
      </c>
      <c r="L422" s="60">
        <f t="shared" si="61"/>
        <v>0</v>
      </c>
      <c r="M422" s="55" t="e">
        <f>INDEX('swingweight table'!$E$2:$E$2601,MATCH(IF(K422&lt;((MROUND(K422,0.175)+0.1)+(MROUND(K422,0.175)-0.075))/2,MROUND(K422,0.175)-0.0749,MROUND(K422,0.175)+0.1001),'swingweight table'!$D$2:$D$2601,1))</f>
        <v>#N/A</v>
      </c>
      <c r="N422" s="55">
        <f t="shared" si="54"/>
        <v>0</v>
      </c>
      <c r="O422" s="22">
        <f t="shared" si="62"/>
        <v>0</v>
      </c>
      <c r="P422" s="22">
        <f t="shared" si="55"/>
        <v>0</v>
      </c>
      <c r="Q422" s="22">
        <f t="shared" si="56"/>
        <v>0</v>
      </c>
      <c r="R422" s="22">
        <f t="shared" si="57"/>
        <v>0</v>
      </c>
      <c r="S422" s="24">
        <f t="shared" si="58"/>
        <v>0</v>
      </c>
      <c r="T422" s="24">
        <f t="shared" si="59"/>
        <v>0</v>
      </c>
      <c r="U422" s="5"/>
      <c r="V422" s="5"/>
      <c r="W422" s="5"/>
      <c r="X422" s="5"/>
      <c r="Y422" s="5"/>
      <c r="Z422" s="5"/>
      <c r="AA422" s="5"/>
    </row>
    <row r="423" spans="1:27" x14ac:dyDescent="0.2">
      <c r="A423" s="17"/>
      <c r="B423" s="15"/>
      <c r="D423" s="15"/>
      <c r="E423" s="51"/>
      <c r="F423" s="51"/>
      <c r="G423" s="63"/>
      <c r="H423" s="7"/>
      <c r="I423" s="61" t="e">
        <f>INDEX('swingweight table'!$B$2:$B$2601,MATCH(MROUND(K423,0.175)+0.0001,'swingweight table'!$A$2:$A$2601,1))</f>
        <v>#N/A</v>
      </c>
      <c r="J423" s="60" t="e">
        <f>INDEX('swingweight table'!$B$2:$B$2601,MATCH(MROUND(O423,0.175)+0.0001,'swingweight table'!$A$2:$A$2601,1))</f>
        <v>#N/A</v>
      </c>
      <c r="K423" s="60">
        <f t="shared" si="60"/>
        <v>0</v>
      </c>
      <c r="L423" s="60">
        <f t="shared" si="61"/>
        <v>0</v>
      </c>
      <c r="M423" s="55" t="e">
        <f>INDEX('swingweight table'!$E$2:$E$2601,MATCH(IF(K423&lt;((MROUND(K423,0.175)+0.1)+(MROUND(K423,0.175)-0.075))/2,MROUND(K423,0.175)-0.0749,MROUND(K423,0.175)+0.1001),'swingweight table'!$D$2:$D$2601,1))</f>
        <v>#N/A</v>
      </c>
      <c r="N423" s="55">
        <f t="shared" si="54"/>
        <v>0</v>
      </c>
      <c r="O423" s="22">
        <f t="shared" si="62"/>
        <v>0</v>
      </c>
      <c r="P423" s="22">
        <f t="shared" si="55"/>
        <v>0</v>
      </c>
      <c r="Q423" s="22">
        <f t="shared" si="56"/>
        <v>0</v>
      </c>
      <c r="R423" s="22">
        <f t="shared" si="57"/>
        <v>0</v>
      </c>
      <c r="S423" s="24">
        <f t="shared" si="58"/>
        <v>0</v>
      </c>
      <c r="T423" s="24">
        <f t="shared" si="59"/>
        <v>0</v>
      </c>
      <c r="U423" s="5"/>
      <c r="V423" s="5"/>
      <c r="W423" s="5"/>
      <c r="X423" s="5"/>
      <c r="Y423" s="5"/>
      <c r="Z423" s="5"/>
      <c r="AA423" s="5"/>
    </row>
    <row r="424" spans="1:27" x14ac:dyDescent="0.2">
      <c r="A424" s="17"/>
      <c r="B424" s="15"/>
      <c r="D424" s="15"/>
      <c r="E424" s="51"/>
      <c r="F424" s="51"/>
      <c r="G424" s="63"/>
      <c r="H424" s="7"/>
      <c r="I424" s="61" t="e">
        <f>INDEX('swingweight table'!$B$2:$B$2601,MATCH(MROUND(K424,0.175)+0.0001,'swingweight table'!$A$2:$A$2601,1))</f>
        <v>#N/A</v>
      </c>
      <c r="J424" s="60" t="e">
        <f>INDEX('swingweight table'!$B$2:$B$2601,MATCH(MROUND(O424,0.175)+0.0001,'swingweight table'!$A$2:$A$2601,1))</f>
        <v>#N/A</v>
      </c>
      <c r="K424" s="60">
        <f t="shared" si="60"/>
        <v>0</v>
      </c>
      <c r="L424" s="60">
        <f t="shared" si="61"/>
        <v>0</v>
      </c>
      <c r="M424" s="55" t="e">
        <f>INDEX('swingweight table'!$E$2:$E$2601,MATCH(IF(K424&lt;((MROUND(K424,0.175)+0.1)+(MROUND(K424,0.175)-0.075))/2,MROUND(K424,0.175)-0.0749,MROUND(K424,0.175)+0.1001),'swingweight table'!$D$2:$D$2601,1))</f>
        <v>#N/A</v>
      </c>
      <c r="N424" s="55">
        <f t="shared" si="54"/>
        <v>0</v>
      </c>
      <c r="O424" s="22">
        <f t="shared" si="62"/>
        <v>0</v>
      </c>
      <c r="P424" s="22">
        <f t="shared" si="55"/>
        <v>0</v>
      </c>
      <c r="Q424" s="22">
        <f t="shared" si="56"/>
        <v>0</v>
      </c>
      <c r="R424" s="22">
        <f t="shared" si="57"/>
        <v>0</v>
      </c>
      <c r="S424" s="24">
        <f t="shared" si="58"/>
        <v>0</v>
      </c>
      <c r="T424" s="24">
        <f t="shared" si="59"/>
        <v>0</v>
      </c>
      <c r="U424" s="5"/>
      <c r="V424" s="5"/>
      <c r="W424" s="5"/>
      <c r="X424" s="5"/>
      <c r="Y424" s="5"/>
      <c r="Z424" s="5"/>
      <c r="AA424" s="5"/>
    </row>
    <row r="425" spans="1:27" x14ac:dyDescent="0.2">
      <c r="A425" s="17"/>
      <c r="B425" s="15"/>
      <c r="D425" s="15"/>
      <c r="E425" s="51"/>
      <c r="F425" s="51"/>
      <c r="G425" s="63"/>
      <c r="H425" s="7"/>
      <c r="I425" s="61" t="e">
        <f>INDEX('swingweight table'!$B$2:$B$2601,MATCH(MROUND(K425,0.175)+0.0001,'swingweight table'!$A$2:$A$2601,1))</f>
        <v>#N/A</v>
      </c>
      <c r="J425" s="60" t="e">
        <f>INDEX('swingweight table'!$B$2:$B$2601,MATCH(MROUND(O425,0.175)+0.0001,'swingweight table'!$A$2:$A$2601,1))</f>
        <v>#N/A</v>
      </c>
      <c r="K425" s="60">
        <f t="shared" si="60"/>
        <v>0</v>
      </c>
      <c r="L425" s="60">
        <f t="shared" si="61"/>
        <v>0</v>
      </c>
      <c r="M425" s="55" t="e">
        <f>INDEX('swingweight table'!$E$2:$E$2601,MATCH(IF(K425&lt;((MROUND(K425,0.175)+0.1)+(MROUND(K425,0.175)-0.075))/2,MROUND(K425,0.175)-0.0749,MROUND(K425,0.175)+0.1001),'swingweight table'!$D$2:$D$2601,1))</f>
        <v>#N/A</v>
      </c>
      <c r="N425" s="55">
        <f t="shared" si="54"/>
        <v>0</v>
      </c>
      <c r="O425" s="22">
        <f t="shared" si="62"/>
        <v>0</v>
      </c>
      <c r="P425" s="22">
        <f t="shared" si="55"/>
        <v>0</v>
      </c>
      <c r="Q425" s="22">
        <f t="shared" si="56"/>
        <v>0</v>
      </c>
      <c r="R425" s="22">
        <f t="shared" si="57"/>
        <v>0</v>
      </c>
      <c r="S425" s="24">
        <f t="shared" si="58"/>
        <v>0</v>
      </c>
      <c r="T425" s="24">
        <f t="shared" si="59"/>
        <v>0</v>
      </c>
      <c r="U425" s="5"/>
      <c r="V425" s="5"/>
      <c r="W425" s="5"/>
      <c r="X425" s="5"/>
      <c r="Y425" s="5"/>
      <c r="Z425" s="5"/>
      <c r="AA425" s="5"/>
    </row>
    <row r="426" spans="1:27" x14ac:dyDescent="0.2">
      <c r="A426" s="17"/>
      <c r="B426" s="15"/>
      <c r="D426" s="15"/>
      <c r="E426" s="51"/>
      <c r="F426" s="51"/>
      <c r="G426" s="63"/>
      <c r="H426" s="7"/>
      <c r="I426" s="61" t="e">
        <f>INDEX('swingweight table'!$B$2:$B$2601,MATCH(MROUND(K426,0.175)+0.0001,'swingweight table'!$A$2:$A$2601,1))</f>
        <v>#N/A</v>
      </c>
      <c r="J426" s="60" t="e">
        <f>INDEX('swingweight table'!$B$2:$B$2601,MATCH(MROUND(O426,0.175)+0.0001,'swingweight table'!$A$2:$A$2601,1))</f>
        <v>#N/A</v>
      </c>
      <c r="K426" s="60">
        <f t="shared" si="60"/>
        <v>0</v>
      </c>
      <c r="L426" s="60">
        <f t="shared" si="61"/>
        <v>0</v>
      </c>
      <c r="M426" s="55" t="e">
        <f>INDEX('swingweight table'!$E$2:$E$2601,MATCH(IF(K426&lt;((MROUND(K426,0.175)+0.1)+(MROUND(K426,0.175)-0.075))/2,MROUND(K426,0.175)-0.0749,MROUND(K426,0.175)+0.1001),'swingweight table'!$D$2:$D$2601,1))</f>
        <v>#N/A</v>
      </c>
      <c r="N426" s="55">
        <f t="shared" si="54"/>
        <v>0</v>
      </c>
      <c r="O426" s="22">
        <f t="shared" si="62"/>
        <v>0</v>
      </c>
      <c r="P426" s="22">
        <f t="shared" si="55"/>
        <v>0</v>
      </c>
      <c r="Q426" s="22">
        <f t="shared" si="56"/>
        <v>0</v>
      </c>
      <c r="R426" s="22">
        <f t="shared" si="57"/>
        <v>0</v>
      </c>
      <c r="S426" s="24">
        <f t="shared" si="58"/>
        <v>0</v>
      </c>
      <c r="T426" s="24">
        <f t="shared" si="59"/>
        <v>0</v>
      </c>
      <c r="U426" s="5"/>
      <c r="V426" s="5"/>
      <c r="W426" s="5"/>
      <c r="X426" s="5"/>
      <c r="Y426" s="5"/>
      <c r="Z426" s="5"/>
      <c r="AA426" s="5"/>
    </row>
    <row r="427" spans="1:27" x14ac:dyDescent="0.2">
      <c r="A427" s="17"/>
      <c r="B427" s="15"/>
      <c r="D427" s="15"/>
      <c r="E427" s="51"/>
      <c r="F427" s="51"/>
      <c r="G427" s="63"/>
      <c r="H427" s="7"/>
      <c r="I427" s="61" t="e">
        <f>INDEX('swingweight table'!$B$2:$B$2601,MATCH(MROUND(K427,0.175)+0.0001,'swingweight table'!$A$2:$A$2601,1))</f>
        <v>#N/A</v>
      </c>
      <c r="J427" s="60" t="e">
        <f>INDEX('swingweight table'!$B$2:$B$2601,MATCH(MROUND(O427,0.175)+0.0001,'swingweight table'!$A$2:$A$2601,1))</f>
        <v>#N/A</v>
      </c>
      <c r="K427" s="60">
        <f t="shared" si="60"/>
        <v>0</v>
      </c>
      <c r="L427" s="60">
        <f t="shared" si="61"/>
        <v>0</v>
      </c>
      <c r="M427" s="55" t="e">
        <f>INDEX('swingweight table'!$E$2:$E$2601,MATCH(IF(K427&lt;((MROUND(K427,0.175)+0.1)+(MROUND(K427,0.175)-0.075))/2,MROUND(K427,0.175)-0.0749,MROUND(K427,0.175)+0.1001),'swingweight table'!$D$2:$D$2601,1))</f>
        <v>#N/A</v>
      </c>
      <c r="N427" s="55">
        <f t="shared" si="54"/>
        <v>0</v>
      </c>
      <c r="O427" s="22">
        <f t="shared" si="62"/>
        <v>0</v>
      </c>
      <c r="P427" s="22">
        <f t="shared" si="55"/>
        <v>0</v>
      </c>
      <c r="Q427" s="22">
        <f t="shared" si="56"/>
        <v>0</v>
      </c>
      <c r="R427" s="22">
        <f t="shared" si="57"/>
        <v>0</v>
      </c>
      <c r="S427" s="24">
        <f t="shared" si="58"/>
        <v>0</v>
      </c>
      <c r="T427" s="24">
        <f t="shared" si="59"/>
        <v>0</v>
      </c>
      <c r="U427" s="5"/>
      <c r="V427" s="5"/>
      <c r="W427" s="5"/>
      <c r="X427" s="5"/>
      <c r="Y427" s="5"/>
      <c r="Z427" s="5"/>
      <c r="AA427" s="5"/>
    </row>
    <row r="428" spans="1:27" x14ac:dyDescent="0.2">
      <c r="A428" s="17"/>
      <c r="B428" s="15"/>
      <c r="D428" s="15"/>
      <c r="E428" s="51"/>
      <c r="F428" s="51"/>
      <c r="G428" s="63"/>
      <c r="H428" s="7"/>
      <c r="I428" s="61" t="e">
        <f>INDEX('swingweight table'!$B$2:$B$2601,MATCH(MROUND(K428,0.175)+0.0001,'swingweight table'!$A$2:$A$2601,1))</f>
        <v>#N/A</v>
      </c>
      <c r="J428" s="60" t="e">
        <f>INDEX('swingweight table'!$B$2:$B$2601,MATCH(MROUND(O428,0.175)+0.0001,'swingweight table'!$A$2:$A$2601,1))</f>
        <v>#N/A</v>
      </c>
      <c r="K428" s="60">
        <f t="shared" si="60"/>
        <v>0</v>
      </c>
      <c r="L428" s="60">
        <f t="shared" si="61"/>
        <v>0</v>
      </c>
      <c r="M428" s="55" t="e">
        <f>INDEX('swingweight table'!$E$2:$E$2601,MATCH(IF(K428&lt;((MROUND(K428,0.175)+0.1)+(MROUND(K428,0.175)-0.075))/2,MROUND(K428,0.175)-0.0749,MROUND(K428,0.175)+0.1001),'swingweight table'!$D$2:$D$2601,1))</f>
        <v>#N/A</v>
      </c>
      <c r="N428" s="55">
        <f t="shared" si="54"/>
        <v>0</v>
      </c>
      <c r="O428" s="22">
        <f t="shared" si="62"/>
        <v>0</v>
      </c>
      <c r="P428" s="22">
        <f t="shared" si="55"/>
        <v>0</v>
      </c>
      <c r="Q428" s="22">
        <f t="shared" si="56"/>
        <v>0</v>
      </c>
      <c r="R428" s="22">
        <f t="shared" si="57"/>
        <v>0</v>
      </c>
      <c r="S428" s="24">
        <f t="shared" si="58"/>
        <v>0</v>
      </c>
      <c r="T428" s="24">
        <f t="shared" si="59"/>
        <v>0</v>
      </c>
      <c r="U428" s="5"/>
      <c r="V428" s="5"/>
      <c r="W428" s="5"/>
      <c r="X428" s="5"/>
      <c r="Y428" s="5"/>
      <c r="Z428" s="5"/>
      <c r="AA428" s="5"/>
    </row>
    <row r="429" spans="1:27" x14ac:dyDescent="0.2">
      <c r="A429" s="17"/>
      <c r="B429" s="15"/>
      <c r="D429" s="15"/>
      <c r="E429" s="51"/>
      <c r="F429" s="51"/>
      <c r="G429" s="63"/>
      <c r="H429" s="7"/>
      <c r="I429" s="61" t="e">
        <f>INDEX('swingweight table'!$B$2:$B$2601,MATCH(MROUND(K429,0.175)+0.0001,'swingweight table'!$A$2:$A$2601,1))</f>
        <v>#N/A</v>
      </c>
      <c r="J429" s="60" t="e">
        <f>INDEX('swingweight table'!$B$2:$B$2601,MATCH(MROUND(O429,0.175)+0.0001,'swingweight table'!$A$2:$A$2601,1))</f>
        <v>#N/A</v>
      </c>
      <c r="K429" s="60">
        <f t="shared" si="60"/>
        <v>0</v>
      </c>
      <c r="L429" s="60">
        <f t="shared" si="61"/>
        <v>0</v>
      </c>
      <c r="M429" s="55" t="e">
        <f>INDEX('swingweight table'!$E$2:$E$2601,MATCH(IF(K429&lt;((MROUND(K429,0.175)+0.1)+(MROUND(K429,0.175)-0.075))/2,MROUND(K429,0.175)-0.0749,MROUND(K429,0.175)+0.1001),'swingweight table'!$D$2:$D$2601,1))</f>
        <v>#N/A</v>
      </c>
      <c r="N429" s="55">
        <f t="shared" si="54"/>
        <v>0</v>
      </c>
      <c r="O429" s="22">
        <f t="shared" si="62"/>
        <v>0</v>
      </c>
      <c r="P429" s="22">
        <f t="shared" si="55"/>
        <v>0</v>
      </c>
      <c r="Q429" s="22">
        <f t="shared" si="56"/>
        <v>0</v>
      </c>
      <c r="R429" s="22">
        <f t="shared" si="57"/>
        <v>0</v>
      </c>
      <c r="S429" s="24">
        <f t="shared" si="58"/>
        <v>0</v>
      </c>
      <c r="T429" s="24">
        <f t="shared" si="59"/>
        <v>0</v>
      </c>
      <c r="U429" s="5"/>
      <c r="V429" s="5"/>
      <c r="W429" s="5"/>
      <c r="X429" s="5"/>
      <c r="Y429" s="5"/>
      <c r="Z429" s="5"/>
      <c r="AA429" s="5"/>
    </row>
    <row r="430" spans="1:27" x14ac:dyDescent="0.2">
      <c r="A430" s="17"/>
      <c r="B430" s="15"/>
      <c r="D430" s="15"/>
      <c r="E430" s="51"/>
      <c r="F430" s="51"/>
      <c r="G430" s="63"/>
      <c r="H430" s="7"/>
      <c r="I430" s="61" t="e">
        <f>INDEX('swingweight table'!$B$2:$B$2601,MATCH(MROUND(K430,0.175)+0.0001,'swingweight table'!$A$2:$A$2601,1))</f>
        <v>#N/A</v>
      </c>
      <c r="J430" s="60" t="e">
        <f>INDEX('swingweight table'!$B$2:$B$2601,MATCH(MROUND(O430,0.175)+0.0001,'swingweight table'!$A$2:$A$2601,1))</f>
        <v>#N/A</v>
      </c>
      <c r="K430" s="60">
        <f t="shared" si="60"/>
        <v>0</v>
      </c>
      <c r="L430" s="60">
        <f t="shared" si="61"/>
        <v>0</v>
      </c>
      <c r="M430" s="55" t="e">
        <f>INDEX('swingweight table'!$E$2:$E$2601,MATCH(IF(K430&lt;((MROUND(K430,0.175)+0.1)+(MROUND(K430,0.175)-0.075))/2,MROUND(K430,0.175)-0.0749,MROUND(K430,0.175)+0.1001),'swingweight table'!$D$2:$D$2601,1))</f>
        <v>#N/A</v>
      </c>
      <c r="N430" s="55">
        <f t="shared" si="54"/>
        <v>0</v>
      </c>
      <c r="O430" s="22">
        <f t="shared" si="62"/>
        <v>0</v>
      </c>
      <c r="P430" s="22">
        <f t="shared" si="55"/>
        <v>0</v>
      </c>
      <c r="Q430" s="22">
        <f t="shared" si="56"/>
        <v>0</v>
      </c>
      <c r="R430" s="22">
        <f t="shared" si="57"/>
        <v>0</v>
      </c>
      <c r="S430" s="24">
        <f t="shared" si="58"/>
        <v>0</v>
      </c>
      <c r="T430" s="24">
        <f t="shared" si="59"/>
        <v>0</v>
      </c>
      <c r="U430" s="5"/>
      <c r="V430" s="5"/>
      <c r="W430" s="5"/>
      <c r="X430" s="5"/>
      <c r="Y430" s="5"/>
      <c r="Z430" s="5"/>
      <c r="AA430" s="5"/>
    </row>
    <row r="431" spans="1:27" x14ac:dyDescent="0.2">
      <c r="A431" s="17"/>
      <c r="B431" s="15"/>
      <c r="D431" s="15"/>
      <c r="E431" s="51"/>
      <c r="F431" s="51"/>
      <c r="G431" s="63"/>
      <c r="H431" s="7"/>
      <c r="I431" s="61" t="e">
        <f>INDEX('swingweight table'!$B$2:$B$2601,MATCH(MROUND(K431,0.175)+0.0001,'swingweight table'!$A$2:$A$2601,1))</f>
        <v>#N/A</v>
      </c>
      <c r="J431" s="60" t="e">
        <f>INDEX('swingweight table'!$B$2:$B$2601,MATCH(MROUND(O431,0.175)+0.0001,'swingweight table'!$A$2:$A$2601,1))</f>
        <v>#N/A</v>
      </c>
      <c r="K431" s="60">
        <f t="shared" si="60"/>
        <v>0</v>
      </c>
      <c r="L431" s="60">
        <f t="shared" si="61"/>
        <v>0</v>
      </c>
      <c r="M431" s="55" t="e">
        <f>INDEX('swingweight table'!$E$2:$E$2601,MATCH(IF(K431&lt;((MROUND(K431,0.175)+0.1)+(MROUND(K431,0.175)-0.075))/2,MROUND(K431,0.175)-0.0749,MROUND(K431,0.175)+0.1001),'swingweight table'!$D$2:$D$2601,1))</f>
        <v>#N/A</v>
      </c>
      <c r="N431" s="55">
        <f t="shared" si="54"/>
        <v>0</v>
      </c>
      <c r="O431" s="22">
        <f t="shared" si="62"/>
        <v>0</v>
      </c>
      <c r="P431" s="22">
        <f t="shared" si="55"/>
        <v>0</v>
      </c>
      <c r="Q431" s="22">
        <f t="shared" si="56"/>
        <v>0</v>
      </c>
      <c r="R431" s="22">
        <f t="shared" si="57"/>
        <v>0</v>
      </c>
      <c r="S431" s="24">
        <f t="shared" si="58"/>
        <v>0</v>
      </c>
      <c r="T431" s="24">
        <f t="shared" si="59"/>
        <v>0</v>
      </c>
      <c r="U431" s="5"/>
      <c r="V431" s="5"/>
      <c r="W431" s="5"/>
      <c r="X431" s="5"/>
      <c r="Y431" s="5"/>
      <c r="Z431" s="5"/>
      <c r="AA431" s="5"/>
    </row>
    <row r="432" spans="1:27" x14ac:dyDescent="0.2">
      <c r="A432" s="17"/>
      <c r="B432" s="15"/>
      <c r="D432" s="15"/>
      <c r="E432" s="51"/>
      <c r="F432" s="51"/>
      <c r="G432" s="63"/>
      <c r="H432" s="7"/>
      <c r="I432" s="61" t="e">
        <f>INDEX('swingweight table'!$B$2:$B$2601,MATCH(MROUND(K432,0.175)+0.0001,'swingweight table'!$A$2:$A$2601,1))</f>
        <v>#N/A</v>
      </c>
      <c r="J432" s="60" t="e">
        <f>INDEX('swingweight table'!$B$2:$B$2601,MATCH(MROUND(O432,0.175)+0.0001,'swingweight table'!$A$2:$A$2601,1))</f>
        <v>#N/A</v>
      </c>
      <c r="K432" s="60">
        <f t="shared" si="60"/>
        <v>0</v>
      </c>
      <c r="L432" s="60">
        <f t="shared" si="61"/>
        <v>0</v>
      </c>
      <c r="M432" s="55" t="e">
        <f>INDEX('swingweight table'!$E$2:$E$2601,MATCH(IF(K432&lt;((MROUND(K432,0.175)+0.1)+(MROUND(K432,0.175)-0.075))/2,MROUND(K432,0.175)-0.0749,MROUND(K432,0.175)+0.1001),'swingweight table'!$D$2:$D$2601,1))</f>
        <v>#N/A</v>
      </c>
      <c r="N432" s="55">
        <f t="shared" si="54"/>
        <v>0</v>
      </c>
      <c r="O432" s="22">
        <f t="shared" si="62"/>
        <v>0</v>
      </c>
      <c r="P432" s="22">
        <f t="shared" si="55"/>
        <v>0</v>
      </c>
      <c r="Q432" s="22">
        <f t="shared" si="56"/>
        <v>0</v>
      </c>
      <c r="R432" s="22">
        <f t="shared" si="57"/>
        <v>0</v>
      </c>
      <c r="S432" s="24">
        <f t="shared" si="58"/>
        <v>0</v>
      </c>
      <c r="T432" s="24">
        <f t="shared" si="59"/>
        <v>0</v>
      </c>
      <c r="U432" s="5"/>
      <c r="V432" s="5"/>
      <c r="W432" s="5"/>
      <c r="X432" s="5"/>
      <c r="Y432" s="5"/>
      <c r="Z432" s="5"/>
      <c r="AA432" s="5"/>
    </row>
    <row r="433" spans="1:27" x14ac:dyDescent="0.2">
      <c r="A433" s="17"/>
      <c r="B433" s="15"/>
      <c r="D433" s="15"/>
      <c r="E433" s="51"/>
      <c r="F433" s="51"/>
      <c r="G433" s="63"/>
      <c r="H433" s="7"/>
      <c r="I433" s="61" t="e">
        <f>INDEX('swingweight table'!$B$2:$B$2601,MATCH(MROUND(K433,0.175)+0.0001,'swingweight table'!$A$2:$A$2601,1))</f>
        <v>#N/A</v>
      </c>
      <c r="J433" s="60" t="e">
        <f>INDEX('swingweight table'!$B$2:$B$2601,MATCH(MROUND(O433,0.175)+0.0001,'swingweight table'!$A$2:$A$2601,1))</f>
        <v>#N/A</v>
      </c>
      <c r="K433" s="60">
        <f t="shared" si="60"/>
        <v>0</v>
      </c>
      <c r="L433" s="60">
        <f t="shared" si="61"/>
        <v>0</v>
      </c>
      <c r="M433" s="55" t="e">
        <f>INDEX('swingweight table'!$E$2:$E$2601,MATCH(IF(K433&lt;((MROUND(K433,0.175)+0.1)+(MROUND(K433,0.175)-0.075))/2,MROUND(K433,0.175)-0.0749,MROUND(K433,0.175)+0.1001),'swingweight table'!$D$2:$D$2601,1))</f>
        <v>#N/A</v>
      </c>
      <c r="N433" s="55">
        <f t="shared" si="54"/>
        <v>0</v>
      </c>
      <c r="O433" s="22">
        <f t="shared" si="62"/>
        <v>0</v>
      </c>
      <c r="P433" s="22">
        <f t="shared" si="55"/>
        <v>0</v>
      </c>
      <c r="Q433" s="22">
        <f t="shared" si="56"/>
        <v>0</v>
      </c>
      <c r="R433" s="22">
        <f t="shared" si="57"/>
        <v>0</v>
      </c>
      <c r="S433" s="24">
        <f t="shared" si="58"/>
        <v>0</v>
      </c>
      <c r="T433" s="24">
        <f t="shared" si="59"/>
        <v>0</v>
      </c>
      <c r="U433" s="5"/>
      <c r="V433" s="5"/>
      <c r="W433" s="5"/>
      <c r="X433" s="5"/>
      <c r="Y433" s="5"/>
      <c r="Z433" s="5"/>
      <c r="AA433" s="5"/>
    </row>
    <row r="434" spans="1:27" x14ac:dyDescent="0.2">
      <c r="A434" s="17"/>
      <c r="B434" s="15"/>
      <c r="D434" s="15"/>
      <c r="E434" s="51"/>
      <c r="F434" s="51"/>
      <c r="G434" s="63"/>
      <c r="H434" s="7"/>
      <c r="I434" s="61" t="e">
        <f>INDEX('swingweight table'!$B$2:$B$2601,MATCH(MROUND(K434,0.175)+0.0001,'swingweight table'!$A$2:$A$2601,1))</f>
        <v>#N/A</v>
      </c>
      <c r="J434" s="60" t="e">
        <f>INDEX('swingweight table'!$B$2:$B$2601,MATCH(MROUND(O434,0.175)+0.0001,'swingweight table'!$A$2:$A$2601,1))</f>
        <v>#N/A</v>
      </c>
      <c r="K434" s="60">
        <f t="shared" si="60"/>
        <v>0</v>
      </c>
      <c r="L434" s="60">
        <f t="shared" si="61"/>
        <v>0</v>
      </c>
      <c r="M434" s="55" t="e">
        <f>INDEX('swingweight table'!$E$2:$E$2601,MATCH(IF(K434&lt;((MROUND(K434,0.175)+0.1)+(MROUND(K434,0.175)-0.075))/2,MROUND(K434,0.175)-0.0749,MROUND(K434,0.175)+0.1001),'swingweight table'!$D$2:$D$2601,1))</f>
        <v>#N/A</v>
      </c>
      <c r="N434" s="55">
        <f t="shared" si="54"/>
        <v>0</v>
      </c>
      <c r="O434" s="22">
        <f t="shared" si="62"/>
        <v>0</v>
      </c>
      <c r="P434" s="22">
        <f t="shared" si="55"/>
        <v>0</v>
      </c>
      <c r="Q434" s="22">
        <f t="shared" si="56"/>
        <v>0</v>
      </c>
      <c r="R434" s="22">
        <f t="shared" si="57"/>
        <v>0</v>
      </c>
      <c r="S434" s="24">
        <f t="shared" si="58"/>
        <v>0</v>
      </c>
      <c r="T434" s="24">
        <f t="shared" si="59"/>
        <v>0</v>
      </c>
      <c r="U434" s="5"/>
      <c r="V434" s="5"/>
      <c r="W434" s="5"/>
      <c r="X434" s="5"/>
      <c r="Y434" s="5"/>
      <c r="Z434" s="5"/>
      <c r="AA434" s="5"/>
    </row>
    <row r="435" spans="1:27" x14ac:dyDescent="0.2">
      <c r="A435" s="17"/>
      <c r="B435" s="15"/>
      <c r="D435" s="15"/>
      <c r="E435" s="51"/>
      <c r="F435" s="51"/>
      <c r="G435" s="63"/>
      <c r="H435" s="7"/>
      <c r="I435" s="61" t="e">
        <f>INDEX('swingweight table'!$B$2:$B$2601,MATCH(MROUND(K435,0.175)+0.0001,'swingweight table'!$A$2:$A$2601,1))</f>
        <v>#N/A</v>
      </c>
      <c r="J435" s="60" t="e">
        <f>INDEX('swingweight table'!$B$2:$B$2601,MATCH(MROUND(O435,0.175)+0.0001,'swingweight table'!$A$2:$A$2601,1))</f>
        <v>#N/A</v>
      </c>
      <c r="K435" s="60">
        <f t="shared" si="60"/>
        <v>0</v>
      </c>
      <c r="L435" s="60">
        <f t="shared" si="61"/>
        <v>0</v>
      </c>
      <c r="M435" s="55" t="e">
        <f>INDEX('swingweight table'!$E$2:$E$2601,MATCH(IF(K435&lt;((MROUND(K435,0.175)+0.1)+(MROUND(K435,0.175)-0.075))/2,MROUND(K435,0.175)-0.0749,MROUND(K435,0.175)+0.1001),'swingweight table'!$D$2:$D$2601,1))</f>
        <v>#N/A</v>
      </c>
      <c r="N435" s="55">
        <f t="shared" si="54"/>
        <v>0</v>
      </c>
      <c r="O435" s="22">
        <f t="shared" si="62"/>
        <v>0</v>
      </c>
      <c r="P435" s="22">
        <f t="shared" si="55"/>
        <v>0</v>
      </c>
      <c r="Q435" s="22">
        <f t="shared" si="56"/>
        <v>0</v>
      </c>
      <c r="R435" s="22">
        <f t="shared" si="57"/>
        <v>0</v>
      </c>
      <c r="S435" s="24">
        <f t="shared" si="58"/>
        <v>0</v>
      </c>
      <c r="T435" s="24">
        <f t="shared" si="59"/>
        <v>0</v>
      </c>
      <c r="U435" s="5"/>
      <c r="V435" s="5"/>
      <c r="W435" s="5"/>
      <c r="X435" s="5"/>
      <c r="Y435" s="5"/>
      <c r="Z435" s="5"/>
      <c r="AA435" s="5"/>
    </row>
    <row r="436" spans="1:27" x14ac:dyDescent="0.2">
      <c r="A436" s="17"/>
      <c r="B436" s="15"/>
      <c r="D436" s="15"/>
      <c r="E436" s="51"/>
      <c r="F436" s="51"/>
      <c r="G436" s="63"/>
      <c r="H436" s="7"/>
      <c r="I436" s="61" t="e">
        <f>INDEX('swingweight table'!$B$2:$B$2601,MATCH(MROUND(K436,0.175)+0.0001,'swingweight table'!$A$2:$A$2601,1))</f>
        <v>#N/A</v>
      </c>
      <c r="J436" s="60" t="e">
        <f>INDEX('swingweight table'!$B$2:$B$2601,MATCH(MROUND(O436,0.175)+0.0001,'swingweight table'!$A$2:$A$2601,1))</f>
        <v>#N/A</v>
      </c>
      <c r="K436" s="60">
        <f t="shared" si="60"/>
        <v>0</v>
      </c>
      <c r="L436" s="60">
        <f t="shared" si="61"/>
        <v>0</v>
      </c>
      <c r="M436" s="55" t="e">
        <f>INDEX('swingweight table'!$E$2:$E$2601,MATCH(IF(K436&lt;((MROUND(K436,0.175)+0.1)+(MROUND(K436,0.175)-0.075))/2,MROUND(K436,0.175)-0.0749,MROUND(K436,0.175)+0.1001),'swingweight table'!$D$2:$D$2601,1))</f>
        <v>#N/A</v>
      </c>
      <c r="N436" s="55">
        <f t="shared" si="54"/>
        <v>0</v>
      </c>
      <c r="O436" s="22">
        <f t="shared" si="62"/>
        <v>0</v>
      </c>
      <c r="P436" s="22">
        <f t="shared" si="55"/>
        <v>0</v>
      </c>
      <c r="Q436" s="22">
        <f t="shared" si="56"/>
        <v>0</v>
      </c>
      <c r="R436" s="22">
        <f t="shared" si="57"/>
        <v>0</v>
      </c>
      <c r="S436" s="24">
        <f t="shared" si="58"/>
        <v>0</v>
      </c>
      <c r="T436" s="24">
        <f t="shared" si="59"/>
        <v>0</v>
      </c>
      <c r="U436" s="5"/>
      <c r="V436" s="5"/>
      <c r="W436" s="5"/>
      <c r="X436" s="5"/>
      <c r="Y436" s="5"/>
      <c r="Z436" s="5"/>
      <c r="AA436" s="5"/>
    </row>
    <row r="437" spans="1:27" x14ac:dyDescent="0.2">
      <c r="A437" s="17"/>
      <c r="B437" s="15"/>
      <c r="D437" s="15"/>
      <c r="E437" s="51"/>
      <c r="F437" s="51"/>
      <c r="G437" s="63"/>
      <c r="H437" s="7"/>
      <c r="I437" s="61" t="e">
        <f>INDEX('swingweight table'!$B$2:$B$2601,MATCH(MROUND(K437,0.175)+0.0001,'swingweight table'!$A$2:$A$2601,1))</f>
        <v>#N/A</v>
      </c>
      <c r="J437" s="60" t="e">
        <f>INDEX('swingweight table'!$B$2:$B$2601,MATCH(MROUND(O437,0.175)+0.0001,'swingweight table'!$A$2:$A$2601,1))</f>
        <v>#N/A</v>
      </c>
      <c r="K437" s="60">
        <f t="shared" si="60"/>
        <v>0</v>
      </c>
      <c r="L437" s="60">
        <f t="shared" si="61"/>
        <v>0</v>
      </c>
      <c r="M437" s="55" t="e">
        <f>INDEX('swingweight table'!$E$2:$E$2601,MATCH(IF(K437&lt;((MROUND(K437,0.175)+0.1)+(MROUND(K437,0.175)-0.075))/2,MROUND(K437,0.175)-0.0749,MROUND(K437,0.175)+0.1001),'swingweight table'!$D$2:$D$2601,1))</f>
        <v>#N/A</v>
      </c>
      <c r="N437" s="55">
        <f t="shared" si="54"/>
        <v>0</v>
      </c>
      <c r="O437" s="22">
        <f t="shared" si="62"/>
        <v>0</v>
      </c>
      <c r="P437" s="22">
        <f t="shared" si="55"/>
        <v>0</v>
      </c>
      <c r="Q437" s="22">
        <f t="shared" si="56"/>
        <v>0</v>
      </c>
      <c r="R437" s="22">
        <f t="shared" si="57"/>
        <v>0</v>
      </c>
      <c r="S437" s="24">
        <f t="shared" si="58"/>
        <v>0</v>
      </c>
      <c r="T437" s="24">
        <f t="shared" si="59"/>
        <v>0</v>
      </c>
      <c r="U437" s="5"/>
      <c r="V437" s="5"/>
      <c r="W437" s="5"/>
      <c r="X437" s="5"/>
      <c r="Y437" s="5"/>
      <c r="Z437" s="5"/>
      <c r="AA437" s="5"/>
    </row>
    <row r="438" spans="1:27" x14ac:dyDescent="0.2">
      <c r="A438" s="17"/>
      <c r="B438" s="15"/>
      <c r="D438" s="15"/>
      <c r="E438" s="51"/>
      <c r="F438" s="51"/>
      <c r="G438" s="63"/>
      <c r="H438" s="7"/>
      <c r="I438" s="61" t="e">
        <f>INDEX('swingweight table'!$B$2:$B$2601,MATCH(MROUND(K438,0.175)+0.0001,'swingweight table'!$A$2:$A$2601,1))</f>
        <v>#N/A</v>
      </c>
      <c r="J438" s="60" t="e">
        <f>INDEX('swingweight table'!$B$2:$B$2601,MATCH(MROUND(O438,0.175)+0.0001,'swingweight table'!$A$2:$A$2601,1))</f>
        <v>#N/A</v>
      </c>
      <c r="K438" s="60">
        <f t="shared" si="60"/>
        <v>0</v>
      </c>
      <c r="L438" s="60">
        <f t="shared" si="61"/>
        <v>0</v>
      </c>
      <c r="M438" s="55" t="e">
        <f>INDEX('swingweight table'!$E$2:$E$2601,MATCH(IF(K438&lt;((MROUND(K438,0.175)+0.1)+(MROUND(K438,0.175)-0.075))/2,MROUND(K438,0.175)-0.0749,MROUND(K438,0.175)+0.1001),'swingweight table'!$D$2:$D$2601,1))</f>
        <v>#N/A</v>
      </c>
      <c r="N438" s="55">
        <f t="shared" si="54"/>
        <v>0</v>
      </c>
      <c r="O438" s="22">
        <f t="shared" si="62"/>
        <v>0</v>
      </c>
      <c r="P438" s="22">
        <f t="shared" si="55"/>
        <v>0</v>
      </c>
      <c r="Q438" s="22">
        <f t="shared" si="56"/>
        <v>0</v>
      </c>
      <c r="R438" s="22">
        <f t="shared" si="57"/>
        <v>0</v>
      </c>
      <c r="S438" s="24">
        <f t="shared" si="58"/>
        <v>0</v>
      </c>
      <c r="T438" s="24">
        <f t="shared" si="59"/>
        <v>0</v>
      </c>
      <c r="U438" s="5"/>
      <c r="V438" s="5"/>
      <c r="W438" s="5"/>
      <c r="X438" s="5"/>
      <c r="Y438" s="5"/>
      <c r="Z438" s="5"/>
      <c r="AA438" s="5"/>
    </row>
    <row r="439" spans="1:27" x14ac:dyDescent="0.2">
      <c r="A439" s="17"/>
      <c r="B439" s="15"/>
      <c r="D439" s="15"/>
      <c r="E439" s="51"/>
      <c r="F439" s="51"/>
      <c r="G439" s="63"/>
      <c r="H439" s="7"/>
      <c r="I439" s="61" t="e">
        <f>INDEX('swingweight table'!$B$2:$B$2601,MATCH(MROUND(K439,0.175)+0.0001,'swingweight table'!$A$2:$A$2601,1))</f>
        <v>#N/A</v>
      </c>
      <c r="J439" s="60" t="e">
        <f>INDEX('swingweight table'!$B$2:$B$2601,MATCH(MROUND(O439,0.175)+0.0001,'swingweight table'!$A$2:$A$2601,1))</f>
        <v>#N/A</v>
      </c>
      <c r="K439" s="60">
        <f t="shared" si="60"/>
        <v>0</v>
      </c>
      <c r="L439" s="60">
        <f t="shared" si="61"/>
        <v>0</v>
      </c>
      <c r="M439" s="55" t="e">
        <f>INDEX('swingweight table'!$E$2:$E$2601,MATCH(IF(K439&lt;((MROUND(K439,0.175)+0.1)+(MROUND(K439,0.175)-0.075))/2,MROUND(K439,0.175)-0.0749,MROUND(K439,0.175)+0.1001),'swingweight table'!$D$2:$D$2601,1))</f>
        <v>#N/A</v>
      </c>
      <c r="N439" s="55">
        <f t="shared" si="54"/>
        <v>0</v>
      </c>
      <c r="O439" s="22">
        <f t="shared" si="62"/>
        <v>0</v>
      </c>
      <c r="P439" s="22">
        <f t="shared" si="55"/>
        <v>0</v>
      </c>
      <c r="Q439" s="22">
        <f t="shared" si="56"/>
        <v>0</v>
      </c>
      <c r="R439" s="22">
        <f t="shared" si="57"/>
        <v>0</v>
      </c>
      <c r="S439" s="24">
        <f t="shared" si="58"/>
        <v>0</v>
      </c>
      <c r="T439" s="24">
        <f t="shared" si="59"/>
        <v>0</v>
      </c>
      <c r="U439" s="5"/>
      <c r="V439" s="5"/>
      <c r="W439" s="5"/>
      <c r="X439" s="5"/>
      <c r="Y439" s="5"/>
      <c r="Z439" s="5"/>
      <c r="AA439" s="5"/>
    </row>
    <row r="440" spans="1:27" x14ac:dyDescent="0.2">
      <c r="A440" s="17"/>
      <c r="B440" s="15"/>
      <c r="D440" s="15"/>
      <c r="E440" s="51"/>
      <c r="F440" s="51"/>
      <c r="G440" s="63"/>
      <c r="H440" s="7"/>
      <c r="I440" s="61" t="e">
        <f>INDEX('swingweight table'!$B$2:$B$2601,MATCH(MROUND(K440,0.175)+0.0001,'swingweight table'!$A$2:$A$2601,1))</f>
        <v>#N/A</v>
      </c>
      <c r="J440" s="60" t="e">
        <f>INDEX('swingweight table'!$B$2:$B$2601,MATCH(MROUND(O440,0.175)+0.0001,'swingweight table'!$A$2:$A$2601,1))</f>
        <v>#N/A</v>
      </c>
      <c r="K440" s="60">
        <f t="shared" si="60"/>
        <v>0</v>
      </c>
      <c r="L440" s="60">
        <f t="shared" si="61"/>
        <v>0</v>
      </c>
      <c r="M440" s="55" t="e">
        <f>INDEX('swingweight table'!$E$2:$E$2601,MATCH(IF(K440&lt;((MROUND(K440,0.175)+0.1)+(MROUND(K440,0.175)-0.075))/2,MROUND(K440,0.175)-0.0749,MROUND(K440,0.175)+0.1001),'swingweight table'!$D$2:$D$2601,1))</f>
        <v>#N/A</v>
      </c>
      <c r="N440" s="55">
        <f t="shared" si="54"/>
        <v>0</v>
      </c>
      <c r="O440" s="22">
        <f t="shared" si="62"/>
        <v>0</v>
      </c>
      <c r="P440" s="22">
        <f t="shared" si="55"/>
        <v>0</v>
      </c>
      <c r="Q440" s="22">
        <f t="shared" si="56"/>
        <v>0</v>
      </c>
      <c r="R440" s="22">
        <f t="shared" si="57"/>
        <v>0</v>
      </c>
      <c r="S440" s="24">
        <f t="shared" si="58"/>
        <v>0</v>
      </c>
      <c r="T440" s="24">
        <f t="shared" si="59"/>
        <v>0</v>
      </c>
      <c r="U440" s="5"/>
      <c r="V440" s="5"/>
      <c r="W440" s="5"/>
      <c r="X440" s="5"/>
      <c r="Y440" s="5"/>
      <c r="Z440" s="5"/>
      <c r="AA440" s="5"/>
    </row>
    <row r="441" spans="1:27" x14ac:dyDescent="0.2">
      <c r="A441" s="17"/>
      <c r="B441" s="15"/>
      <c r="D441" s="15"/>
      <c r="E441" s="51"/>
      <c r="F441" s="51"/>
      <c r="G441" s="63"/>
      <c r="H441" s="7"/>
      <c r="I441" s="61" t="e">
        <f>INDEX('swingweight table'!$B$2:$B$2601,MATCH(MROUND(K441,0.175)+0.0001,'swingweight table'!$A$2:$A$2601,1))</f>
        <v>#N/A</v>
      </c>
      <c r="J441" s="60" t="e">
        <f>INDEX('swingweight table'!$B$2:$B$2601,MATCH(MROUND(O441,0.175)+0.0001,'swingweight table'!$A$2:$A$2601,1))</f>
        <v>#N/A</v>
      </c>
      <c r="K441" s="60">
        <f t="shared" si="60"/>
        <v>0</v>
      </c>
      <c r="L441" s="60">
        <f t="shared" si="61"/>
        <v>0</v>
      </c>
      <c r="M441" s="55" t="e">
        <f>INDEX('swingweight table'!$E$2:$E$2601,MATCH(IF(K441&lt;((MROUND(K441,0.175)+0.1)+(MROUND(K441,0.175)-0.075))/2,MROUND(K441,0.175)-0.0749,MROUND(K441,0.175)+0.1001),'swingweight table'!$D$2:$D$2601,1))</f>
        <v>#N/A</v>
      </c>
      <c r="N441" s="55">
        <f t="shared" si="54"/>
        <v>0</v>
      </c>
      <c r="O441" s="22">
        <f t="shared" si="62"/>
        <v>0</v>
      </c>
      <c r="P441" s="22">
        <f t="shared" si="55"/>
        <v>0</v>
      </c>
      <c r="Q441" s="22">
        <f t="shared" si="56"/>
        <v>0</v>
      </c>
      <c r="R441" s="22">
        <f t="shared" si="57"/>
        <v>0</v>
      </c>
      <c r="S441" s="24">
        <f t="shared" si="58"/>
        <v>0</v>
      </c>
      <c r="T441" s="24">
        <f t="shared" si="59"/>
        <v>0</v>
      </c>
      <c r="U441" s="5"/>
      <c r="V441" s="5"/>
      <c r="W441" s="5"/>
      <c r="X441" s="5"/>
      <c r="Y441" s="5"/>
      <c r="Z441" s="5"/>
      <c r="AA441" s="5"/>
    </row>
    <row r="442" spans="1:27" x14ac:dyDescent="0.2">
      <c r="A442" s="17"/>
      <c r="B442" s="15"/>
      <c r="D442" s="15"/>
      <c r="E442" s="51"/>
      <c r="F442" s="51"/>
      <c r="G442" s="63"/>
      <c r="H442" s="7"/>
      <c r="I442" s="61" t="e">
        <f>INDEX('swingweight table'!$B$2:$B$2601,MATCH(MROUND(K442,0.175)+0.0001,'swingweight table'!$A$2:$A$2601,1))</f>
        <v>#N/A</v>
      </c>
      <c r="J442" s="60" t="e">
        <f>INDEX('swingweight table'!$B$2:$B$2601,MATCH(MROUND(O442,0.175)+0.0001,'swingweight table'!$A$2:$A$2601,1))</f>
        <v>#N/A</v>
      </c>
      <c r="K442" s="60">
        <f t="shared" si="60"/>
        <v>0</v>
      </c>
      <c r="L442" s="60">
        <f t="shared" si="61"/>
        <v>0</v>
      </c>
      <c r="M442" s="55" t="e">
        <f>INDEX('swingweight table'!$E$2:$E$2601,MATCH(IF(K442&lt;((MROUND(K442,0.175)+0.1)+(MROUND(K442,0.175)-0.075))/2,MROUND(K442,0.175)-0.0749,MROUND(K442,0.175)+0.1001),'swingweight table'!$D$2:$D$2601,1))</f>
        <v>#N/A</v>
      </c>
      <c r="N442" s="55">
        <f t="shared" si="54"/>
        <v>0</v>
      </c>
      <c r="O442" s="22">
        <f t="shared" si="62"/>
        <v>0</v>
      </c>
      <c r="P442" s="22">
        <f t="shared" si="55"/>
        <v>0</v>
      </c>
      <c r="Q442" s="22">
        <f t="shared" si="56"/>
        <v>0</v>
      </c>
      <c r="R442" s="22">
        <f t="shared" si="57"/>
        <v>0</v>
      </c>
      <c r="S442" s="24">
        <f t="shared" si="58"/>
        <v>0</v>
      </c>
      <c r="T442" s="24">
        <f t="shared" si="59"/>
        <v>0</v>
      </c>
      <c r="U442" s="5"/>
      <c r="V442" s="5"/>
      <c r="W442" s="5"/>
      <c r="X442" s="5"/>
      <c r="Y442" s="5"/>
      <c r="Z442" s="5"/>
      <c r="AA442" s="5"/>
    </row>
    <row r="443" spans="1:27" x14ac:dyDescent="0.2">
      <c r="A443" s="17"/>
      <c r="B443" s="15"/>
      <c r="D443" s="15"/>
      <c r="E443" s="51"/>
      <c r="F443" s="51"/>
      <c r="G443" s="63"/>
      <c r="H443" s="7"/>
      <c r="I443" s="61" t="e">
        <f>INDEX('swingweight table'!$B$2:$B$2601,MATCH(MROUND(K443,0.175)+0.0001,'swingweight table'!$A$2:$A$2601,1))</f>
        <v>#N/A</v>
      </c>
      <c r="J443" s="60" t="e">
        <f>INDEX('swingweight table'!$B$2:$B$2601,MATCH(MROUND(O443,0.175)+0.0001,'swingweight table'!$A$2:$A$2601,1))</f>
        <v>#N/A</v>
      </c>
      <c r="K443" s="60">
        <f t="shared" si="60"/>
        <v>0</v>
      </c>
      <c r="L443" s="60">
        <f t="shared" si="61"/>
        <v>0</v>
      </c>
      <c r="M443" s="55" t="e">
        <f>INDEX('swingweight table'!$E$2:$E$2601,MATCH(IF(K443&lt;((MROUND(K443,0.175)+0.1)+(MROUND(K443,0.175)-0.075))/2,MROUND(K443,0.175)-0.0749,MROUND(K443,0.175)+0.1001),'swingweight table'!$D$2:$D$2601,1))</f>
        <v>#N/A</v>
      </c>
      <c r="N443" s="55">
        <f t="shared" si="54"/>
        <v>0</v>
      </c>
      <c r="O443" s="22">
        <f t="shared" si="62"/>
        <v>0</v>
      </c>
      <c r="P443" s="22">
        <f t="shared" si="55"/>
        <v>0</v>
      </c>
      <c r="Q443" s="22">
        <f t="shared" si="56"/>
        <v>0</v>
      </c>
      <c r="R443" s="22">
        <f t="shared" si="57"/>
        <v>0</v>
      </c>
      <c r="S443" s="24">
        <f t="shared" si="58"/>
        <v>0</v>
      </c>
      <c r="T443" s="24">
        <f t="shared" si="59"/>
        <v>0</v>
      </c>
      <c r="U443" s="5"/>
      <c r="V443" s="5"/>
      <c r="W443" s="5"/>
      <c r="X443" s="5"/>
      <c r="Y443" s="5"/>
      <c r="Z443" s="5"/>
      <c r="AA443" s="5"/>
    </row>
    <row r="444" spans="1:27" x14ac:dyDescent="0.2">
      <c r="A444" s="17"/>
      <c r="B444" s="15"/>
      <c r="D444" s="15"/>
      <c r="E444" s="51"/>
      <c r="F444" s="51"/>
      <c r="G444" s="63"/>
      <c r="H444" s="7"/>
      <c r="I444" s="61" t="e">
        <f>INDEX('swingweight table'!$B$2:$B$2601,MATCH(MROUND(K444,0.175)+0.0001,'swingweight table'!$A$2:$A$2601,1))</f>
        <v>#N/A</v>
      </c>
      <c r="J444" s="60" t="e">
        <f>INDEX('swingweight table'!$B$2:$B$2601,MATCH(MROUND(O444,0.175)+0.0001,'swingweight table'!$A$2:$A$2601,1))</f>
        <v>#N/A</v>
      </c>
      <c r="K444" s="60">
        <f t="shared" si="60"/>
        <v>0</v>
      </c>
      <c r="L444" s="60">
        <f t="shared" si="61"/>
        <v>0</v>
      </c>
      <c r="M444" s="55" t="e">
        <f>INDEX('swingweight table'!$E$2:$E$2601,MATCH(IF(K444&lt;((MROUND(K444,0.175)+0.1)+(MROUND(K444,0.175)-0.075))/2,MROUND(K444,0.175)-0.0749,MROUND(K444,0.175)+0.1001),'swingweight table'!$D$2:$D$2601,1))</f>
        <v>#N/A</v>
      </c>
      <c r="N444" s="55">
        <f t="shared" si="54"/>
        <v>0</v>
      </c>
      <c r="O444" s="22">
        <f t="shared" si="62"/>
        <v>0</v>
      </c>
      <c r="P444" s="22">
        <f t="shared" si="55"/>
        <v>0</v>
      </c>
      <c r="Q444" s="22">
        <f t="shared" si="56"/>
        <v>0</v>
      </c>
      <c r="R444" s="22">
        <f t="shared" si="57"/>
        <v>0</v>
      </c>
      <c r="S444" s="24">
        <f t="shared" si="58"/>
        <v>0</v>
      </c>
      <c r="T444" s="24">
        <f t="shared" si="59"/>
        <v>0</v>
      </c>
      <c r="U444" s="5"/>
      <c r="V444" s="5"/>
      <c r="W444" s="5"/>
      <c r="X444" s="5"/>
      <c r="Y444" s="5"/>
      <c r="Z444" s="5"/>
      <c r="AA444" s="5"/>
    </row>
    <row r="445" spans="1:27" x14ac:dyDescent="0.2">
      <c r="A445" s="17"/>
      <c r="B445" s="15"/>
      <c r="D445" s="15"/>
      <c r="E445" s="51"/>
      <c r="F445" s="51"/>
      <c r="G445" s="63"/>
      <c r="H445" s="7"/>
      <c r="I445" s="61" t="e">
        <f>INDEX('swingweight table'!$B$2:$B$2601,MATCH(MROUND(K445,0.175)+0.0001,'swingweight table'!$A$2:$A$2601,1))</f>
        <v>#N/A</v>
      </c>
      <c r="J445" s="60" t="e">
        <f>INDEX('swingweight table'!$B$2:$B$2601,MATCH(MROUND(O445,0.175)+0.0001,'swingweight table'!$A$2:$A$2601,1))</f>
        <v>#N/A</v>
      </c>
      <c r="K445" s="60">
        <f t="shared" si="60"/>
        <v>0</v>
      </c>
      <c r="L445" s="60">
        <f t="shared" si="61"/>
        <v>0</v>
      </c>
      <c r="M445" s="55" t="e">
        <f>INDEX('swingweight table'!$E$2:$E$2601,MATCH(IF(K445&lt;((MROUND(K445,0.175)+0.1)+(MROUND(K445,0.175)-0.075))/2,MROUND(K445,0.175)-0.0749,MROUND(K445,0.175)+0.1001),'swingweight table'!$D$2:$D$2601,1))</f>
        <v>#N/A</v>
      </c>
      <c r="N445" s="55">
        <f t="shared" si="54"/>
        <v>0</v>
      </c>
      <c r="O445" s="22">
        <f t="shared" si="62"/>
        <v>0</v>
      </c>
      <c r="P445" s="22">
        <f t="shared" si="55"/>
        <v>0</v>
      </c>
      <c r="Q445" s="22">
        <f t="shared" si="56"/>
        <v>0</v>
      </c>
      <c r="R445" s="22">
        <f t="shared" si="57"/>
        <v>0</v>
      </c>
      <c r="S445" s="24">
        <f t="shared" si="58"/>
        <v>0</v>
      </c>
      <c r="T445" s="24">
        <f t="shared" si="59"/>
        <v>0</v>
      </c>
      <c r="U445" s="5"/>
      <c r="V445" s="5"/>
      <c r="W445" s="5"/>
      <c r="X445" s="5"/>
      <c r="Y445" s="5"/>
      <c r="Z445" s="5"/>
      <c r="AA445" s="5"/>
    </row>
    <row r="446" spans="1:27" x14ac:dyDescent="0.2">
      <c r="A446" s="17"/>
      <c r="B446" s="15"/>
      <c r="D446" s="15"/>
      <c r="E446" s="51"/>
      <c r="F446" s="51"/>
      <c r="G446" s="63"/>
      <c r="H446" s="7"/>
      <c r="I446" s="61" t="e">
        <f>INDEX('swingweight table'!$B$2:$B$2601,MATCH(MROUND(K446,0.175)+0.0001,'swingweight table'!$A$2:$A$2601,1))</f>
        <v>#N/A</v>
      </c>
      <c r="J446" s="60" t="e">
        <f>INDEX('swingweight table'!$B$2:$B$2601,MATCH(MROUND(O446,0.175)+0.0001,'swingweight table'!$A$2:$A$2601,1))</f>
        <v>#N/A</v>
      </c>
      <c r="K446" s="60">
        <f t="shared" si="60"/>
        <v>0</v>
      </c>
      <c r="L446" s="60">
        <f t="shared" si="61"/>
        <v>0</v>
      </c>
      <c r="M446" s="55" t="e">
        <f>INDEX('swingweight table'!$E$2:$E$2601,MATCH(IF(K446&lt;((MROUND(K446,0.175)+0.1)+(MROUND(K446,0.175)-0.075))/2,MROUND(K446,0.175)-0.0749,MROUND(K446,0.175)+0.1001),'swingweight table'!$D$2:$D$2601,1))</f>
        <v>#N/A</v>
      </c>
      <c r="N446" s="55">
        <f t="shared" si="54"/>
        <v>0</v>
      </c>
      <c r="O446" s="22">
        <f t="shared" si="62"/>
        <v>0</v>
      </c>
      <c r="P446" s="22">
        <f t="shared" si="55"/>
        <v>0</v>
      </c>
      <c r="Q446" s="22">
        <f t="shared" si="56"/>
        <v>0</v>
      </c>
      <c r="R446" s="22">
        <f t="shared" si="57"/>
        <v>0</v>
      </c>
      <c r="S446" s="24">
        <f t="shared" si="58"/>
        <v>0</v>
      </c>
      <c r="T446" s="24">
        <f t="shared" si="59"/>
        <v>0</v>
      </c>
      <c r="U446" s="5"/>
      <c r="V446" s="5"/>
      <c r="W446" s="5"/>
      <c r="X446" s="5"/>
      <c r="Y446" s="5"/>
      <c r="Z446" s="5"/>
      <c r="AA446" s="5"/>
    </row>
    <row r="447" spans="1:27" x14ac:dyDescent="0.2">
      <c r="A447" s="17"/>
      <c r="B447" s="15"/>
      <c r="D447" s="15"/>
      <c r="E447" s="51"/>
      <c r="F447" s="51"/>
      <c r="G447" s="63"/>
      <c r="H447" s="7"/>
      <c r="I447" s="61" t="e">
        <f>INDEX('swingweight table'!$B$2:$B$2601,MATCH(MROUND(K447,0.175)+0.0001,'swingweight table'!$A$2:$A$2601,1))</f>
        <v>#N/A</v>
      </c>
      <c r="J447" s="60" t="e">
        <f>INDEX('swingweight table'!$B$2:$B$2601,MATCH(MROUND(O447,0.175)+0.0001,'swingweight table'!$A$2:$A$2601,1))</f>
        <v>#N/A</v>
      </c>
      <c r="K447" s="60">
        <f t="shared" si="60"/>
        <v>0</v>
      </c>
      <c r="L447" s="60">
        <f t="shared" si="61"/>
        <v>0</v>
      </c>
      <c r="M447" s="55" t="e">
        <f>INDEX('swingweight table'!$E$2:$E$2601,MATCH(IF(K447&lt;((MROUND(K447,0.175)+0.1)+(MROUND(K447,0.175)-0.075))/2,MROUND(K447,0.175)-0.0749,MROUND(K447,0.175)+0.1001),'swingweight table'!$D$2:$D$2601,1))</f>
        <v>#N/A</v>
      </c>
      <c r="N447" s="55">
        <f t="shared" si="54"/>
        <v>0</v>
      </c>
      <c r="O447" s="22">
        <f t="shared" si="62"/>
        <v>0</v>
      </c>
      <c r="P447" s="22">
        <f t="shared" si="55"/>
        <v>0</v>
      </c>
      <c r="Q447" s="22">
        <f t="shared" si="56"/>
        <v>0</v>
      </c>
      <c r="R447" s="22">
        <f t="shared" si="57"/>
        <v>0</v>
      </c>
      <c r="S447" s="24">
        <f t="shared" si="58"/>
        <v>0</v>
      </c>
      <c r="T447" s="24">
        <f t="shared" si="59"/>
        <v>0</v>
      </c>
      <c r="U447" s="5"/>
      <c r="V447" s="5"/>
      <c r="W447" s="5"/>
      <c r="X447" s="5"/>
      <c r="Y447" s="5"/>
      <c r="Z447" s="5"/>
      <c r="AA447" s="5"/>
    </row>
    <row r="448" spans="1:27" x14ac:dyDescent="0.2">
      <c r="A448" s="17"/>
      <c r="B448" s="15"/>
      <c r="D448" s="15"/>
      <c r="E448" s="51"/>
      <c r="F448" s="51"/>
      <c r="G448" s="63"/>
      <c r="H448" s="7"/>
      <c r="I448" s="61" t="e">
        <f>INDEX('swingweight table'!$B$2:$B$2601,MATCH(MROUND(K448,0.175)+0.0001,'swingweight table'!$A$2:$A$2601,1))</f>
        <v>#N/A</v>
      </c>
      <c r="J448" s="60" t="e">
        <f>INDEX('swingweight table'!$B$2:$B$2601,MATCH(MROUND(O448,0.175)+0.0001,'swingweight table'!$A$2:$A$2601,1))</f>
        <v>#N/A</v>
      </c>
      <c r="K448" s="60">
        <f t="shared" si="60"/>
        <v>0</v>
      </c>
      <c r="L448" s="60">
        <f t="shared" si="61"/>
        <v>0</v>
      </c>
      <c r="M448" s="55" t="e">
        <f>INDEX('swingweight table'!$E$2:$E$2601,MATCH(IF(K448&lt;((MROUND(K448,0.175)+0.1)+(MROUND(K448,0.175)-0.075))/2,MROUND(K448,0.175)-0.0749,MROUND(K448,0.175)+0.1001),'swingweight table'!$D$2:$D$2601,1))</f>
        <v>#N/A</v>
      </c>
      <c r="N448" s="55">
        <f t="shared" si="54"/>
        <v>0</v>
      </c>
      <c r="O448" s="22">
        <f t="shared" si="62"/>
        <v>0</v>
      </c>
      <c r="P448" s="22">
        <f t="shared" si="55"/>
        <v>0</v>
      </c>
      <c r="Q448" s="22">
        <f t="shared" si="56"/>
        <v>0</v>
      </c>
      <c r="R448" s="22">
        <f t="shared" si="57"/>
        <v>0</v>
      </c>
      <c r="S448" s="24">
        <f t="shared" si="58"/>
        <v>0</v>
      </c>
      <c r="T448" s="24">
        <f t="shared" si="59"/>
        <v>0</v>
      </c>
      <c r="U448" s="5"/>
      <c r="V448" s="5"/>
      <c r="W448" s="5"/>
      <c r="X448" s="5"/>
      <c r="Y448" s="5"/>
      <c r="Z448" s="5"/>
      <c r="AA448" s="5"/>
    </row>
    <row r="449" spans="1:27" x14ac:dyDescent="0.2">
      <c r="A449" s="17"/>
      <c r="B449" s="15"/>
      <c r="D449" s="15"/>
      <c r="E449" s="51"/>
      <c r="F449" s="51"/>
      <c r="G449" s="63"/>
      <c r="H449" s="7"/>
      <c r="I449" s="61" t="e">
        <f>INDEX('swingweight table'!$B$2:$B$2601,MATCH(MROUND(K449,0.175)+0.0001,'swingweight table'!$A$2:$A$2601,1))</f>
        <v>#N/A</v>
      </c>
      <c r="J449" s="60" t="e">
        <f>INDEX('swingweight table'!$B$2:$B$2601,MATCH(MROUND(O449,0.175)+0.0001,'swingweight table'!$A$2:$A$2601,1))</f>
        <v>#N/A</v>
      </c>
      <c r="K449" s="60">
        <f t="shared" si="60"/>
        <v>0</v>
      </c>
      <c r="L449" s="60">
        <f t="shared" si="61"/>
        <v>0</v>
      </c>
      <c r="M449" s="55" t="e">
        <f>INDEX('swingweight table'!$E$2:$E$2601,MATCH(IF(K449&lt;((MROUND(K449,0.175)+0.1)+(MROUND(K449,0.175)-0.075))/2,MROUND(K449,0.175)-0.0749,MROUND(K449,0.175)+0.1001),'swingweight table'!$D$2:$D$2601,1))</f>
        <v>#N/A</v>
      </c>
      <c r="N449" s="55">
        <f t="shared" si="54"/>
        <v>0</v>
      </c>
      <c r="O449" s="22">
        <f t="shared" si="62"/>
        <v>0</v>
      </c>
      <c r="P449" s="22">
        <f t="shared" si="55"/>
        <v>0</v>
      </c>
      <c r="Q449" s="22">
        <f t="shared" si="56"/>
        <v>0</v>
      </c>
      <c r="R449" s="22">
        <f t="shared" si="57"/>
        <v>0</v>
      </c>
      <c r="S449" s="24">
        <f t="shared" si="58"/>
        <v>0</v>
      </c>
      <c r="T449" s="24">
        <f t="shared" si="59"/>
        <v>0</v>
      </c>
      <c r="U449" s="5"/>
      <c r="V449" s="5"/>
      <c r="W449" s="5"/>
      <c r="X449" s="5"/>
      <c r="Y449" s="5"/>
      <c r="Z449" s="5"/>
      <c r="AA449" s="5"/>
    </row>
    <row r="450" spans="1:27" x14ac:dyDescent="0.2">
      <c r="A450" s="17"/>
      <c r="B450" s="15"/>
      <c r="D450" s="15"/>
      <c r="E450" s="51"/>
      <c r="F450" s="51"/>
      <c r="G450" s="63"/>
      <c r="H450" s="7"/>
      <c r="I450" s="61" t="e">
        <f>INDEX('swingweight table'!$B$2:$B$2601,MATCH(MROUND(K450,0.175)+0.0001,'swingweight table'!$A$2:$A$2601,1))</f>
        <v>#N/A</v>
      </c>
      <c r="J450" s="60" t="e">
        <f>INDEX('swingweight table'!$B$2:$B$2601,MATCH(MROUND(O450,0.175)+0.0001,'swingweight table'!$A$2:$A$2601,1))</f>
        <v>#N/A</v>
      </c>
      <c r="K450" s="60">
        <f t="shared" si="60"/>
        <v>0</v>
      </c>
      <c r="L450" s="60">
        <f t="shared" si="61"/>
        <v>0</v>
      </c>
      <c r="M450" s="55" t="e">
        <f>INDEX('swingweight table'!$E$2:$E$2601,MATCH(IF(K450&lt;((MROUND(K450,0.175)+0.1)+(MROUND(K450,0.175)-0.075))/2,MROUND(K450,0.175)-0.0749,MROUND(K450,0.175)+0.1001),'swingweight table'!$D$2:$D$2601,1))</f>
        <v>#N/A</v>
      </c>
      <c r="N450" s="55">
        <f t="shared" si="54"/>
        <v>0</v>
      </c>
      <c r="O450" s="22">
        <f t="shared" si="62"/>
        <v>0</v>
      </c>
      <c r="P450" s="22">
        <f t="shared" si="55"/>
        <v>0</v>
      </c>
      <c r="Q450" s="22">
        <f t="shared" si="56"/>
        <v>0</v>
      </c>
      <c r="R450" s="22">
        <f t="shared" si="57"/>
        <v>0</v>
      </c>
      <c r="S450" s="24">
        <f t="shared" si="58"/>
        <v>0</v>
      </c>
      <c r="T450" s="24">
        <f t="shared" si="59"/>
        <v>0</v>
      </c>
      <c r="U450" s="5"/>
      <c r="V450" s="5"/>
      <c r="W450" s="5"/>
      <c r="X450" s="5"/>
      <c r="Y450" s="5"/>
      <c r="Z450" s="5"/>
      <c r="AA450" s="5"/>
    </row>
    <row r="451" spans="1:27" x14ac:dyDescent="0.2">
      <c r="A451" s="17"/>
      <c r="B451" s="15"/>
      <c r="D451" s="15"/>
      <c r="E451" s="51"/>
      <c r="F451" s="51"/>
      <c r="G451" s="63"/>
      <c r="H451" s="7"/>
      <c r="I451" s="61" t="e">
        <f>INDEX('swingweight table'!$B$2:$B$2601,MATCH(MROUND(K451,0.175)+0.0001,'swingweight table'!$A$2:$A$2601,1))</f>
        <v>#N/A</v>
      </c>
      <c r="J451" s="60" t="e">
        <f>INDEX('swingweight table'!$B$2:$B$2601,MATCH(MROUND(O451,0.175)+0.0001,'swingweight table'!$A$2:$A$2601,1))</f>
        <v>#N/A</v>
      </c>
      <c r="K451" s="60">
        <f t="shared" si="60"/>
        <v>0</v>
      </c>
      <c r="L451" s="60">
        <f t="shared" si="61"/>
        <v>0</v>
      </c>
      <c r="M451" s="55" t="e">
        <f>INDEX('swingweight table'!$E$2:$E$2601,MATCH(IF(K451&lt;((MROUND(K451,0.175)+0.1)+(MROUND(K451,0.175)-0.075))/2,MROUND(K451,0.175)-0.0749,MROUND(K451,0.175)+0.1001),'swingweight table'!$D$2:$D$2601,1))</f>
        <v>#N/A</v>
      </c>
      <c r="N451" s="55">
        <f t="shared" ref="N451:N502" si="63">(K451-O451)/1.75*-1</f>
        <v>0</v>
      </c>
      <c r="O451" s="22">
        <f t="shared" si="62"/>
        <v>0</v>
      </c>
      <c r="P451" s="22">
        <f t="shared" ref="P451:P502" si="64">B451*0.001</f>
        <v>0</v>
      </c>
      <c r="Q451" s="22">
        <f t="shared" ref="Q451:Q502" si="65">C451*2.54</f>
        <v>0</v>
      </c>
      <c r="R451" s="22">
        <f t="shared" ref="R451:R502" si="66">D451*2.54</f>
        <v>0</v>
      </c>
      <c r="S451" s="24">
        <f t="shared" ref="S451:S502" si="67">P451*Q451^2</f>
        <v>0</v>
      </c>
      <c r="T451" s="24">
        <f t="shared" ref="T451:T502" si="68">((P451*R451^2)/12)-(P451*(R451/2-Q451)^2)+(P451*Q451^2)</f>
        <v>0</v>
      </c>
      <c r="U451" s="5"/>
      <c r="V451" s="5"/>
      <c r="W451" s="5"/>
      <c r="X451" s="5"/>
      <c r="Y451" s="5"/>
      <c r="Z451" s="5"/>
      <c r="AA451" s="5"/>
    </row>
    <row r="452" spans="1:27" x14ac:dyDescent="0.2">
      <c r="A452" s="17"/>
      <c r="B452" s="15"/>
      <c r="D452" s="15"/>
      <c r="E452" s="51"/>
      <c r="F452" s="51"/>
      <c r="G452" s="63"/>
      <c r="H452" s="7"/>
      <c r="I452" s="61" t="e">
        <f>INDEX('swingweight table'!$B$2:$B$2601,MATCH(MROUND(K452,0.175)+0.0001,'swingweight table'!$A$2:$A$2601,1))</f>
        <v>#N/A</v>
      </c>
      <c r="J452" s="60" t="e">
        <f>INDEX('swingweight table'!$B$2:$B$2601,MATCH(MROUND(O452,0.175)+0.0001,'swingweight table'!$A$2:$A$2601,1))</f>
        <v>#N/A</v>
      </c>
      <c r="K452" s="60">
        <f t="shared" ref="K452:K502" si="69">(B452*0.035274)*(C452-14)+(E452*0.035274)*(F452-14)</f>
        <v>0</v>
      </c>
      <c r="L452" s="60">
        <f t="shared" ref="L452:L502" si="70">(B452*0.035274*C452)+(E452*0.035274*F452)</f>
        <v>0</v>
      </c>
      <c r="M452" s="55" t="e">
        <f>INDEX('swingweight table'!$E$2:$E$2601,MATCH(IF(K452&lt;((MROUND(K452,0.175)+0.1)+(MROUND(K452,0.175)-0.075))/2,MROUND(K452,0.175)-0.0749,MROUND(K452,0.175)+0.1001),'swingweight table'!$D$2:$D$2601,1))</f>
        <v>#N/A</v>
      </c>
      <c r="N452" s="55">
        <f t="shared" si="63"/>
        <v>0</v>
      </c>
      <c r="O452" s="22">
        <f t="shared" ref="O452:O502" si="71">(B452*0.035274)*(C452-(14+G452))+(E452*0.035274)*(F452-(14+G452))</f>
        <v>0</v>
      </c>
      <c r="P452" s="22">
        <f t="shared" si="64"/>
        <v>0</v>
      </c>
      <c r="Q452" s="22">
        <f t="shared" si="65"/>
        <v>0</v>
      </c>
      <c r="R452" s="22">
        <f t="shared" si="66"/>
        <v>0</v>
      </c>
      <c r="S452" s="24">
        <f t="shared" si="67"/>
        <v>0</v>
      </c>
      <c r="T452" s="24">
        <f t="shared" si="68"/>
        <v>0</v>
      </c>
      <c r="U452" s="5"/>
      <c r="V452" s="5"/>
      <c r="W452" s="5"/>
      <c r="X452" s="5"/>
      <c r="Y452" s="5"/>
      <c r="Z452" s="5"/>
      <c r="AA452" s="5"/>
    </row>
    <row r="453" spans="1:27" x14ac:dyDescent="0.2">
      <c r="A453" s="17"/>
      <c r="B453" s="15"/>
      <c r="D453" s="15"/>
      <c r="E453" s="51"/>
      <c r="F453" s="51"/>
      <c r="G453" s="63"/>
      <c r="H453" s="7"/>
      <c r="I453" s="61" t="e">
        <f>INDEX('swingweight table'!$B$2:$B$2601,MATCH(MROUND(K453,0.175)+0.0001,'swingweight table'!$A$2:$A$2601,1))</f>
        <v>#N/A</v>
      </c>
      <c r="J453" s="60" t="e">
        <f>INDEX('swingweight table'!$B$2:$B$2601,MATCH(MROUND(O453,0.175)+0.0001,'swingweight table'!$A$2:$A$2601,1))</f>
        <v>#N/A</v>
      </c>
      <c r="K453" s="60">
        <f t="shared" si="69"/>
        <v>0</v>
      </c>
      <c r="L453" s="60">
        <f t="shared" si="70"/>
        <v>0</v>
      </c>
      <c r="M453" s="55" t="e">
        <f>INDEX('swingweight table'!$E$2:$E$2601,MATCH(IF(K453&lt;((MROUND(K453,0.175)+0.1)+(MROUND(K453,0.175)-0.075))/2,MROUND(K453,0.175)-0.0749,MROUND(K453,0.175)+0.1001),'swingweight table'!$D$2:$D$2601,1))</f>
        <v>#N/A</v>
      </c>
      <c r="N453" s="55">
        <f t="shared" si="63"/>
        <v>0</v>
      </c>
      <c r="O453" s="22">
        <f t="shared" si="71"/>
        <v>0</v>
      </c>
      <c r="P453" s="22">
        <f t="shared" si="64"/>
        <v>0</v>
      </c>
      <c r="Q453" s="22">
        <f t="shared" si="65"/>
        <v>0</v>
      </c>
      <c r="R453" s="22">
        <f t="shared" si="66"/>
        <v>0</v>
      </c>
      <c r="S453" s="24">
        <f t="shared" si="67"/>
        <v>0</v>
      </c>
      <c r="T453" s="24">
        <f t="shared" si="68"/>
        <v>0</v>
      </c>
      <c r="U453" s="5"/>
      <c r="V453" s="5"/>
      <c r="W453" s="5"/>
      <c r="X453" s="5"/>
      <c r="Y453" s="5"/>
      <c r="Z453" s="5"/>
      <c r="AA453" s="5"/>
    </row>
    <row r="454" spans="1:27" x14ac:dyDescent="0.2">
      <c r="A454" s="17"/>
      <c r="B454" s="15"/>
      <c r="D454" s="15"/>
      <c r="E454" s="51"/>
      <c r="F454" s="51"/>
      <c r="G454" s="63"/>
      <c r="H454" s="7"/>
      <c r="I454" s="61" t="e">
        <f>INDEX('swingweight table'!$B$2:$B$2601,MATCH(MROUND(K454,0.175)+0.0001,'swingweight table'!$A$2:$A$2601,1))</f>
        <v>#N/A</v>
      </c>
      <c r="J454" s="60" t="e">
        <f>INDEX('swingweight table'!$B$2:$B$2601,MATCH(MROUND(O454,0.175)+0.0001,'swingweight table'!$A$2:$A$2601,1))</f>
        <v>#N/A</v>
      </c>
      <c r="K454" s="60">
        <f t="shared" si="69"/>
        <v>0</v>
      </c>
      <c r="L454" s="60">
        <f t="shared" si="70"/>
        <v>0</v>
      </c>
      <c r="M454" s="55" t="e">
        <f>INDEX('swingweight table'!$E$2:$E$2601,MATCH(IF(K454&lt;((MROUND(K454,0.175)+0.1)+(MROUND(K454,0.175)-0.075))/2,MROUND(K454,0.175)-0.0749,MROUND(K454,0.175)+0.1001),'swingweight table'!$D$2:$D$2601,1))</f>
        <v>#N/A</v>
      </c>
      <c r="N454" s="55">
        <f t="shared" si="63"/>
        <v>0</v>
      </c>
      <c r="O454" s="22">
        <f t="shared" si="71"/>
        <v>0</v>
      </c>
      <c r="P454" s="22">
        <f t="shared" si="64"/>
        <v>0</v>
      </c>
      <c r="Q454" s="22">
        <f t="shared" si="65"/>
        <v>0</v>
      </c>
      <c r="R454" s="22">
        <f t="shared" si="66"/>
        <v>0</v>
      </c>
      <c r="S454" s="24">
        <f t="shared" si="67"/>
        <v>0</v>
      </c>
      <c r="T454" s="24">
        <f t="shared" si="68"/>
        <v>0</v>
      </c>
      <c r="U454" s="5"/>
      <c r="V454" s="5"/>
      <c r="W454" s="5"/>
      <c r="X454" s="5"/>
      <c r="Y454" s="5"/>
      <c r="Z454" s="5"/>
      <c r="AA454" s="5"/>
    </row>
    <row r="455" spans="1:27" x14ac:dyDescent="0.2">
      <c r="A455" s="17"/>
      <c r="B455" s="15"/>
      <c r="D455" s="15"/>
      <c r="E455" s="51"/>
      <c r="F455" s="51"/>
      <c r="G455" s="63"/>
      <c r="H455" s="7"/>
      <c r="I455" s="61" t="e">
        <f>INDEX('swingweight table'!$B$2:$B$2601,MATCH(MROUND(K455,0.175)+0.0001,'swingweight table'!$A$2:$A$2601,1))</f>
        <v>#N/A</v>
      </c>
      <c r="J455" s="60" t="e">
        <f>INDEX('swingweight table'!$B$2:$B$2601,MATCH(MROUND(O455,0.175)+0.0001,'swingweight table'!$A$2:$A$2601,1))</f>
        <v>#N/A</v>
      </c>
      <c r="K455" s="60">
        <f t="shared" si="69"/>
        <v>0</v>
      </c>
      <c r="L455" s="60">
        <f t="shared" si="70"/>
        <v>0</v>
      </c>
      <c r="M455" s="55" t="e">
        <f>INDEX('swingweight table'!$E$2:$E$2601,MATCH(IF(K455&lt;((MROUND(K455,0.175)+0.1)+(MROUND(K455,0.175)-0.075))/2,MROUND(K455,0.175)-0.0749,MROUND(K455,0.175)+0.1001),'swingweight table'!$D$2:$D$2601,1))</f>
        <v>#N/A</v>
      </c>
      <c r="N455" s="55">
        <f t="shared" si="63"/>
        <v>0</v>
      </c>
      <c r="O455" s="22">
        <f t="shared" si="71"/>
        <v>0</v>
      </c>
      <c r="P455" s="22">
        <f t="shared" si="64"/>
        <v>0</v>
      </c>
      <c r="Q455" s="22">
        <f t="shared" si="65"/>
        <v>0</v>
      </c>
      <c r="R455" s="22">
        <f t="shared" si="66"/>
        <v>0</v>
      </c>
      <c r="S455" s="24">
        <f t="shared" si="67"/>
        <v>0</v>
      </c>
      <c r="T455" s="24">
        <f t="shared" si="68"/>
        <v>0</v>
      </c>
      <c r="U455" s="5"/>
      <c r="V455" s="5"/>
      <c r="W455" s="5"/>
      <c r="X455" s="5"/>
      <c r="Y455" s="5"/>
      <c r="Z455" s="5"/>
      <c r="AA455" s="5"/>
    </row>
    <row r="456" spans="1:27" x14ac:dyDescent="0.2">
      <c r="A456" s="17"/>
      <c r="B456" s="15"/>
      <c r="D456" s="15"/>
      <c r="E456" s="51"/>
      <c r="F456" s="51"/>
      <c r="G456" s="63"/>
      <c r="H456" s="7"/>
      <c r="I456" s="61" t="e">
        <f>INDEX('swingweight table'!$B$2:$B$2601,MATCH(MROUND(K456,0.175)+0.0001,'swingweight table'!$A$2:$A$2601,1))</f>
        <v>#N/A</v>
      </c>
      <c r="J456" s="60" t="e">
        <f>INDEX('swingweight table'!$B$2:$B$2601,MATCH(MROUND(O456,0.175)+0.0001,'swingweight table'!$A$2:$A$2601,1))</f>
        <v>#N/A</v>
      </c>
      <c r="K456" s="60">
        <f t="shared" si="69"/>
        <v>0</v>
      </c>
      <c r="L456" s="60">
        <f t="shared" si="70"/>
        <v>0</v>
      </c>
      <c r="M456" s="55" t="e">
        <f>INDEX('swingweight table'!$E$2:$E$2601,MATCH(IF(K456&lt;((MROUND(K456,0.175)+0.1)+(MROUND(K456,0.175)-0.075))/2,MROUND(K456,0.175)-0.0749,MROUND(K456,0.175)+0.1001),'swingweight table'!$D$2:$D$2601,1))</f>
        <v>#N/A</v>
      </c>
      <c r="N456" s="55">
        <f t="shared" si="63"/>
        <v>0</v>
      </c>
      <c r="O456" s="22">
        <f t="shared" si="71"/>
        <v>0</v>
      </c>
      <c r="P456" s="22">
        <f t="shared" si="64"/>
        <v>0</v>
      </c>
      <c r="Q456" s="22">
        <f t="shared" si="65"/>
        <v>0</v>
      </c>
      <c r="R456" s="22">
        <f t="shared" si="66"/>
        <v>0</v>
      </c>
      <c r="S456" s="24">
        <f t="shared" si="67"/>
        <v>0</v>
      </c>
      <c r="T456" s="24">
        <f t="shared" si="68"/>
        <v>0</v>
      </c>
      <c r="U456" s="5"/>
      <c r="V456" s="5"/>
      <c r="W456" s="5"/>
      <c r="X456" s="5"/>
      <c r="Y456" s="5"/>
      <c r="Z456" s="5"/>
      <c r="AA456" s="5"/>
    </row>
    <row r="457" spans="1:27" x14ac:dyDescent="0.2">
      <c r="A457" s="17"/>
      <c r="B457" s="15"/>
      <c r="D457" s="15"/>
      <c r="E457" s="51"/>
      <c r="F457" s="51"/>
      <c r="G457" s="63"/>
      <c r="H457" s="7"/>
      <c r="I457" s="61" t="e">
        <f>INDEX('swingweight table'!$B$2:$B$2601,MATCH(MROUND(K457,0.175)+0.0001,'swingweight table'!$A$2:$A$2601,1))</f>
        <v>#N/A</v>
      </c>
      <c r="J457" s="60" t="e">
        <f>INDEX('swingweight table'!$B$2:$B$2601,MATCH(MROUND(O457,0.175)+0.0001,'swingweight table'!$A$2:$A$2601,1))</f>
        <v>#N/A</v>
      </c>
      <c r="K457" s="60">
        <f t="shared" si="69"/>
        <v>0</v>
      </c>
      <c r="L457" s="60">
        <f t="shared" si="70"/>
        <v>0</v>
      </c>
      <c r="M457" s="55" t="e">
        <f>INDEX('swingweight table'!$E$2:$E$2601,MATCH(IF(K457&lt;((MROUND(K457,0.175)+0.1)+(MROUND(K457,0.175)-0.075))/2,MROUND(K457,0.175)-0.0749,MROUND(K457,0.175)+0.1001),'swingweight table'!$D$2:$D$2601,1))</f>
        <v>#N/A</v>
      </c>
      <c r="N457" s="55">
        <f t="shared" si="63"/>
        <v>0</v>
      </c>
      <c r="O457" s="22">
        <f t="shared" si="71"/>
        <v>0</v>
      </c>
      <c r="P457" s="22">
        <f t="shared" si="64"/>
        <v>0</v>
      </c>
      <c r="Q457" s="22">
        <f t="shared" si="65"/>
        <v>0</v>
      </c>
      <c r="R457" s="22">
        <f t="shared" si="66"/>
        <v>0</v>
      </c>
      <c r="S457" s="24">
        <f t="shared" si="67"/>
        <v>0</v>
      </c>
      <c r="T457" s="24">
        <f t="shared" si="68"/>
        <v>0</v>
      </c>
      <c r="U457" s="5"/>
      <c r="V457" s="5"/>
      <c r="W457" s="5"/>
      <c r="X457" s="5"/>
      <c r="Y457" s="5"/>
      <c r="Z457" s="5"/>
      <c r="AA457" s="5"/>
    </row>
    <row r="458" spans="1:27" x14ac:dyDescent="0.2">
      <c r="A458" s="17"/>
      <c r="B458" s="15"/>
      <c r="D458" s="15"/>
      <c r="E458" s="51"/>
      <c r="F458" s="51"/>
      <c r="G458" s="63"/>
      <c r="H458" s="7"/>
      <c r="I458" s="61" t="e">
        <f>INDEX('swingweight table'!$B$2:$B$2601,MATCH(MROUND(K458,0.175)+0.0001,'swingweight table'!$A$2:$A$2601,1))</f>
        <v>#N/A</v>
      </c>
      <c r="J458" s="60" t="e">
        <f>INDEX('swingweight table'!$B$2:$B$2601,MATCH(MROUND(O458,0.175)+0.0001,'swingweight table'!$A$2:$A$2601,1))</f>
        <v>#N/A</v>
      </c>
      <c r="K458" s="60">
        <f t="shared" si="69"/>
        <v>0</v>
      </c>
      <c r="L458" s="60">
        <f t="shared" si="70"/>
        <v>0</v>
      </c>
      <c r="M458" s="55" t="e">
        <f>INDEX('swingweight table'!$E$2:$E$2601,MATCH(IF(K458&lt;((MROUND(K458,0.175)+0.1)+(MROUND(K458,0.175)-0.075))/2,MROUND(K458,0.175)-0.0749,MROUND(K458,0.175)+0.1001),'swingweight table'!$D$2:$D$2601,1))</f>
        <v>#N/A</v>
      </c>
      <c r="N458" s="55">
        <f t="shared" si="63"/>
        <v>0</v>
      </c>
      <c r="O458" s="22">
        <f t="shared" si="71"/>
        <v>0</v>
      </c>
      <c r="P458" s="22">
        <f t="shared" si="64"/>
        <v>0</v>
      </c>
      <c r="Q458" s="22">
        <f t="shared" si="65"/>
        <v>0</v>
      </c>
      <c r="R458" s="22">
        <f t="shared" si="66"/>
        <v>0</v>
      </c>
      <c r="S458" s="24">
        <f t="shared" si="67"/>
        <v>0</v>
      </c>
      <c r="T458" s="24">
        <f t="shared" si="68"/>
        <v>0</v>
      </c>
      <c r="U458" s="5"/>
      <c r="V458" s="5"/>
      <c r="W458" s="5"/>
      <c r="X458" s="5"/>
      <c r="Y458" s="5"/>
      <c r="Z458" s="5"/>
      <c r="AA458" s="5"/>
    </row>
    <row r="459" spans="1:27" x14ac:dyDescent="0.2">
      <c r="A459" s="17"/>
      <c r="B459" s="15"/>
      <c r="D459" s="15"/>
      <c r="E459" s="51"/>
      <c r="F459" s="51"/>
      <c r="G459" s="63"/>
      <c r="H459" s="7"/>
      <c r="I459" s="61" t="e">
        <f>INDEX('swingweight table'!$B$2:$B$2601,MATCH(MROUND(K459,0.175)+0.0001,'swingweight table'!$A$2:$A$2601,1))</f>
        <v>#N/A</v>
      </c>
      <c r="J459" s="60" t="e">
        <f>INDEX('swingweight table'!$B$2:$B$2601,MATCH(MROUND(O459,0.175)+0.0001,'swingweight table'!$A$2:$A$2601,1))</f>
        <v>#N/A</v>
      </c>
      <c r="K459" s="60">
        <f t="shared" si="69"/>
        <v>0</v>
      </c>
      <c r="L459" s="60">
        <f t="shared" si="70"/>
        <v>0</v>
      </c>
      <c r="M459" s="55" t="e">
        <f>INDEX('swingweight table'!$E$2:$E$2601,MATCH(IF(K459&lt;((MROUND(K459,0.175)+0.1)+(MROUND(K459,0.175)-0.075))/2,MROUND(K459,0.175)-0.0749,MROUND(K459,0.175)+0.1001),'swingweight table'!$D$2:$D$2601,1))</f>
        <v>#N/A</v>
      </c>
      <c r="N459" s="55">
        <f t="shared" si="63"/>
        <v>0</v>
      </c>
      <c r="O459" s="22">
        <f t="shared" si="71"/>
        <v>0</v>
      </c>
      <c r="P459" s="22">
        <f t="shared" si="64"/>
        <v>0</v>
      </c>
      <c r="Q459" s="22">
        <f t="shared" si="65"/>
        <v>0</v>
      </c>
      <c r="R459" s="22">
        <f t="shared" si="66"/>
        <v>0</v>
      </c>
      <c r="S459" s="24">
        <f t="shared" si="67"/>
        <v>0</v>
      </c>
      <c r="T459" s="24">
        <f t="shared" si="68"/>
        <v>0</v>
      </c>
      <c r="U459" s="5"/>
      <c r="V459" s="5"/>
      <c r="W459" s="5"/>
      <c r="X459" s="5"/>
      <c r="Y459" s="5"/>
      <c r="Z459" s="5"/>
      <c r="AA459" s="5"/>
    </row>
    <row r="460" spans="1:27" x14ac:dyDescent="0.2">
      <c r="A460" s="17"/>
      <c r="B460" s="15"/>
      <c r="D460" s="15"/>
      <c r="E460" s="51"/>
      <c r="F460" s="51"/>
      <c r="G460" s="63"/>
      <c r="H460" s="7"/>
      <c r="I460" s="61" t="e">
        <f>INDEX('swingweight table'!$B$2:$B$2601,MATCH(MROUND(K460,0.175)+0.0001,'swingweight table'!$A$2:$A$2601,1))</f>
        <v>#N/A</v>
      </c>
      <c r="J460" s="60" t="e">
        <f>INDEX('swingweight table'!$B$2:$B$2601,MATCH(MROUND(O460,0.175)+0.0001,'swingweight table'!$A$2:$A$2601,1))</f>
        <v>#N/A</v>
      </c>
      <c r="K460" s="60">
        <f t="shared" si="69"/>
        <v>0</v>
      </c>
      <c r="L460" s="60">
        <f t="shared" si="70"/>
        <v>0</v>
      </c>
      <c r="M460" s="55" t="e">
        <f>INDEX('swingweight table'!$E$2:$E$2601,MATCH(IF(K460&lt;((MROUND(K460,0.175)+0.1)+(MROUND(K460,0.175)-0.075))/2,MROUND(K460,0.175)-0.0749,MROUND(K460,0.175)+0.1001),'swingweight table'!$D$2:$D$2601,1))</f>
        <v>#N/A</v>
      </c>
      <c r="N460" s="55">
        <f t="shared" si="63"/>
        <v>0</v>
      </c>
      <c r="O460" s="22">
        <f t="shared" si="71"/>
        <v>0</v>
      </c>
      <c r="P460" s="22">
        <f t="shared" si="64"/>
        <v>0</v>
      </c>
      <c r="Q460" s="22">
        <f t="shared" si="65"/>
        <v>0</v>
      </c>
      <c r="R460" s="22">
        <f t="shared" si="66"/>
        <v>0</v>
      </c>
      <c r="S460" s="24">
        <f t="shared" si="67"/>
        <v>0</v>
      </c>
      <c r="T460" s="24">
        <f t="shared" si="68"/>
        <v>0</v>
      </c>
      <c r="U460" s="5"/>
      <c r="V460" s="5"/>
      <c r="W460" s="5"/>
      <c r="X460" s="5"/>
      <c r="Y460" s="5"/>
      <c r="Z460" s="5"/>
      <c r="AA460" s="5"/>
    </row>
    <row r="461" spans="1:27" x14ac:dyDescent="0.2">
      <c r="A461" s="17"/>
      <c r="B461" s="15"/>
      <c r="D461" s="15"/>
      <c r="E461" s="51"/>
      <c r="F461" s="51"/>
      <c r="G461" s="63"/>
      <c r="H461" s="7"/>
      <c r="I461" s="61" t="e">
        <f>INDEX('swingweight table'!$B$2:$B$2601,MATCH(MROUND(K461,0.175)+0.0001,'swingweight table'!$A$2:$A$2601,1))</f>
        <v>#N/A</v>
      </c>
      <c r="J461" s="60" t="e">
        <f>INDEX('swingweight table'!$B$2:$B$2601,MATCH(MROUND(O461,0.175)+0.0001,'swingweight table'!$A$2:$A$2601,1))</f>
        <v>#N/A</v>
      </c>
      <c r="K461" s="60">
        <f t="shared" si="69"/>
        <v>0</v>
      </c>
      <c r="L461" s="60">
        <f t="shared" si="70"/>
        <v>0</v>
      </c>
      <c r="M461" s="55" t="e">
        <f>INDEX('swingweight table'!$E$2:$E$2601,MATCH(IF(K461&lt;((MROUND(K461,0.175)+0.1)+(MROUND(K461,0.175)-0.075))/2,MROUND(K461,0.175)-0.0749,MROUND(K461,0.175)+0.1001),'swingweight table'!$D$2:$D$2601,1))</f>
        <v>#N/A</v>
      </c>
      <c r="N461" s="55">
        <f t="shared" si="63"/>
        <v>0</v>
      </c>
      <c r="O461" s="22">
        <f t="shared" si="71"/>
        <v>0</v>
      </c>
      <c r="P461" s="22">
        <f t="shared" si="64"/>
        <v>0</v>
      </c>
      <c r="Q461" s="22">
        <f t="shared" si="65"/>
        <v>0</v>
      </c>
      <c r="R461" s="22">
        <f t="shared" si="66"/>
        <v>0</v>
      </c>
      <c r="S461" s="24">
        <f t="shared" si="67"/>
        <v>0</v>
      </c>
      <c r="T461" s="24">
        <f t="shared" si="68"/>
        <v>0</v>
      </c>
      <c r="U461" s="5"/>
      <c r="V461" s="5"/>
      <c r="W461" s="5"/>
      <c r="X461" s="5"/>
      <c r="Y461" s="5"/>
      <c r="Z461" s="5"/>
      <c r="AA461" s="5"/>
    </row>
    <row r="462" spans="1:27" x14ac:dyDescent="0.2">
      <c r="A462" s="17"/>
      <c r="B462" s="15"/>
      <c r="D462" s="15"/>
      <c r="E462" s="51"/>
      <c r="F462" s="51"/>
      <c r="G462" s="63"/>
      <c r="H462" s="7"/>
      <c r="I462" s="61" t="e">
        <f>INDEX('swingweight table'!$B$2:$B$2601,MATCH(MROUND(K462,0.175)+0.0001,'swingweight table'!$A$2:$A$2601,1))</f>
        <v>#N/A</v>
      </c>
      <c r="J462" s="60" t="e">
        <f>INDEX('swingweight table'!$B$2:$B$2601,MATCH(MROUND(O462,0.175)+0.0001,'swingweight table'!$A$2:$A$2601,1))</f>
        <v>#N/A</v>
      </c>
      <c r="K462" s="60">
        <f t="shared" si="69"/>
        <v>0</v>
      </c>
      <c r="L462" s="60">
        <f t="shared" si="70"/>
        <v>0</v>
      </c>
      <c r="M462" s="55" t="e">
        <f>INDEX('swingweight table'!$E$2:$E$2601,MATCH(IF(K462&lt;((MROUND(K462,0.175)+0.1)+(MROUND(K462,0.175)-0.075))/2,MROUND(K462,0.175)-0.0749,MROUND(K462,0.175)+0.1001),'swingweight table'!$D$2:$D$2601,1))</f>
        <v>#N/A</v>
      </c>
      <c r="N462" s="55">
        <f t="shared" si="63"/>
        <v>0</v>
      </c>
      <c r="O462" s="22">
        <f t="shared" si="71"/>
        <v>0</v>
      </c>
      <c r="P462" s="22">
        <f t="shared" si="64"/>
        <v>0</v>
      </c>
      <c r="Q462" s="22">
        <f t="shared" si="65"/>
        <v>0</v>
      </c>
      <c r="R462" s="22">
        <f t="shared" si="66"/>
        <v>0</v>
      </c>
      <c r="S462" s="24">
        <f t="shared" si="67"/>
        <v>0</v>
      </c>
      <c r="T462" s="24">
        <f t="shared" si="68"/>
        <v>0</v>
      </c>
      <c r="U462" s="5"/>
      <c r="V462" s="5"/>
      <c r="W462" s="5"/>
      <c r="X462" s="5"/>
      <c r="Y462" s="5"/>
      <c r="Z462" s="5"/>
      <c r="AA462" s="5"/>
    </row>
    <row r="463" spans="1:27" x14ac:dyDescent="0.2">
      <c r="A463" s="17"/>
      <c r="B463" s="15"/>
      <c r="D463" s="15"/>
      <c r="E463" s="51"/>
      <c r="F463" s="51"/>
      <c r="G463" s="63"/>
      <c r="H463" s="7"/>
      <c r="I463" s="61" t="e">
        <f>INDEX('swingweight table'!$B$2:$B$2601,MATCH(MROUND(K463,0.175)+0.0001,'swingweight table'!$A$2:$A$2601,1))</f>
        <v>#N/A</v>
      </c>
      <c r="J463" s="60" t="e">
        <f>INDEX('swingweight table'!$B$2:$B$2601,MATCH(MROUND(O463,0.175)+0.0001,'swingweight table'!$A$2:$A$2601,1))</f>
        <v>#N/A</v>
      </c>
      <c r="K463" s="60">
        <f t="shared" si="69"/>
        <v>0</v>
      </c>
      <c r="L463" s="60">
        <f t="shared" si="70"/>
        <v>0</v>
      </c>
      <c r="M463" s="55" t="e">
        <f>INDEX('swingweight table'!$E$2:$E$2601,MATCH(IF(K463&lt;((MROUND(K463,0.175)+0.1)+(MROUND(K463,0.175)-0.075))/2,MROUND(K463,0.175)-0.0749,MROUND(K463,0.175)+0.1001),'swingweight table'!$D$2:$D$2601,1))</f>
        <v>#N/A</v>
      </c>
      <c r="N463" s="55">
        <f t="shared" si="63"/>
        <v>0</v>
      </c>
      <c r="O463" s="22">
        <f t="shared" si="71"/>
        <v>0</v>
      </c>
      <c r="P463" s="22">
        <f t="shared" si="64"/>
        <v>0</v>
      </c>
      <c r="Q463" s="22">
        <f t="shared" si="65"/>
        <v>0</v>
      </c>
      <c r="R463" s="22">
        <f t="shared" si="66"/>
        <v>0</v>
      </c>
      <c r="S463" s="24">
        <f t="shared" si="67"/>
        <v>0</v>
      </c>
      <c r="T463" s="24">
        <f t="shared" si="68"/>
        <v>0</v>
      </c>
      <c r="U463" s="5"/>
      <c r="V463" s="5"/>
      <c r="W463" s="5"/>
      <c r="X463" s="5"/>
      <c r="Y463" s="5"/>
      <c r="Z463" s="5"/>
      <c r="AA463" s="5"/>
    </row>
    <row r="464" spans="1:27" x14ac:dyDescent="0.2">
      <c r="A464" s="17"/>
      <c r="B464" s="15"/>
      <c r="D464" s="15"/>
      <c r="E464" s="51"/>
      <c r="F464" s="51"/>
      <c r="G464" s="63"/>
      <c r="H464" s="7"/>
      <c r="I464" s="61" t="e">
        <f>INDEX('swingweight table'!$B$2:$B$2601,MATCH(MROUND(K464,0.175)+0.0001,'swingweight table'!$A$2:$A$2601,1))</f>
        <v>#N/A</v>
      </c>
      <c r="J464" s="60" t="e">
        <f>INDEX('swingweight table'!$B$2:$B$2601,MATCH(MROUND(O464,0.175)+0.0001,'swingweight table'!$A$2:$A$2601,1))</f>
        <v>#N/A</v>
      </c>
      <c r="K464" s="60">
        <f t="shared" si="69"/>
        <v>0</v>
      </c>
      <c r="L464" s="60">
        <f t="shared" si="70"/>
        <v>0</v>
      </c>
      <c r="M464" s="55" t="e">
        <f>INDEX('swingweight table'!$E$2:$E$2601,MATCH(IF(K464&lt;((MROUND(K464,0.175)+0.1)+(MROUND(K464,0.175)-0.075))/2,MROUND(K464,0.175)-0.0749,MROUND(K464,0.175)+0.1001),'swingweight table'!$D$2:$D$2601,1))</f>
        <v>#N/A</v>
      </c>
      <c r="N464" s="55">
        <f t="shared" si="63"/>
        <v>0</v>
      </c>
      <c r="O464" s="22">
        <f t="shared" si="71"/>
        <v>0</v>
      </c>
      <c r="P464" s="22">
        <f t="shared" si="64"/>
        <v>0</v>
      </c>
      <c r="Q464" s="22">
        <f t="shared" si="65"/>
        <v>0</v>
      </c>
      <c r="R464" s="22">
        <f t="shared" si="66"/>
        <v>0</v>
      </c>
      <c r="S464" s="24">
        <f t="shared" si="67"/>
        <v>0</v>
      </c>
      <c r="T464" s="24">
        <f t="shared" si="68"/>
        <v>0</v>
      </c>
      <c r="U464" s="5"/>
      <c r="V464" s="5"/>
      <c r="W464" s="5"/>
      <c r="X464" s="5"/>
      <c r="Y464" s="5"/>
      <c r="Z464" s="5"/>
      <c r="AA464" s="5"/>
    </row>
    <row r="465" spans="1:27" x14ac:dyDescent="0.2">
      <c r="A465" s="17"/>
      <c r="B465" s="15"/>
      <c r="D465" s="15"/>
      <c r="E465" s="51"/>
      <c r="F465" s="51"/>
      <c r="G465" s="63"/>
      <c r="H465" s="7"/>
      <c r="I465" s="61" t="e">
        <f>INDEX('swingweight table'!$B$2:$B$2601,MATCH(MROUND(K465,0.175)+0.0001,'swingweight table'!$A$2:$A$2601,1))</f>
        <v>#N/A</v>
      </c>
      <c r="J465" s="60" t="e">
        <f>INDEX('swingweight table'!$B$2:$B$2601,MATCH(MROUND(O465,0.175)+0.0001,'swingweight table'!$A$2:$A$2601,1))</f>
        <v>#N/A</v>
      </c>
      <c r="K465" s="60">
        <f t="shared" si="69"/>
        <v>0</v>
      </c>
      <c r="L465" s="60">
        <f t="shared" si="70"/>
        <v>0</v>
      </c>
      <c r="M465" s="55" t="e">
        <f>INDEX('swingweight table'!$E$2:$E$2601,MATCH(IF(K465&lt;((MROUND(K465,0.175)+0.1)+(MROUND(K465,0.175)-0.075))/2,MROUND(K465,0.175)-0.0749,MROUND(K465,0.175)+0.1001),'swingweight table'!$D$2:$D$2601,1))</f>
        <v>#N/A</v>
      </c>
      <c r="N465" s="55">
        <f t="shared" si="63"/>
        <v>0</v>
      </c>
      <c r="O465" s="22">
        <f t="shared" si="71"/>
        <v>0</v>
      </c>
      <c r="P465" s="22">
        <f t="shared" si="64"/>
        <v>0</v>
      </c>
      <c r="Q465" s="22">
        <f t="shared" si="65"/>
        <v>0</v>
      </c>
      <c r="R465" s="22">
        <f t="shared" si="66"/>
        <v>0</v>
      </c>
      <c r="S465" s="24">
        <f t="shared" si="67"/>
        <v>0</v>
      </c>
      <c r="T465" s="24">
        <f t="shared" si="68"/>
        <v>0</v>
      </c>
      <c r="U465" s="5"/>
      <c r="V465" s="5"/>
      <c r="W465" s="5"/>
      <c r="X465" s="5"/>
      <c r="Y465" s="5"/>
      <c r="Z465" s="5"/>
      <c r="AA465" s="5"/>
    </row>
    <row r="466" spans="1:27" x14ac:dyDescent="0.2">
      <c r="A466" s="17"/>
      <c r="B466" s="15"/>
      <c r="D466" s="15"/>
      <c r="E466" s="51"/>
      <c r="F466" s="51"/>
      <c r="G466" s="63"/>
      <c r="H466" s="7"/>
      <c r="I466" s="61" t="e">
        <f>INDEX('swingweight table'!$B$2:$B$2601,MATCH(MROUND(K466,0.175)+0.0001,'swingweight table'!$A$2:$A$2601,1))</f>
        <v>#N/A</v>
      </c>
      <c r="J466" s="60" t="e">
        <f>INDEX('swingweight table'!$B$2:$B$2601,MATCH(MROUND(O466,0.175)+0.0001,'swingweight table'!$A$2:$A$2601,1))</f>
        <v>#N/A</v>
      </c>
      <c r="K466" s="60">
        <f t="shared" si="69"/>
        <v>0</v>
      </c>
      <c r="L466" s="60">
        <f t="shared" si="70"/>
        <v>0</v>
      </c>
      <c r="M466" s="55" t="e">
        <f>INDEX('swingweight table'!$E$2:$E$2601,MATCH(IF(K466&lt;((MROUND(K466,0.175)+0.1)+(MROUND(K466,0.175)-0.075))/2,MROUND(K466,0.175)-0.0749,MROUND(K466,0.175)+0.1001),'swingweight table'!$D$2:$D$2601,1))</f>
        <v>#N/A</v>
      </c>
      <c r="N466" s="55">
        <f t="shared" si="63"/>
        <v>0</v>
      </c>
      <c r="O466" s="22">
        <f t="shared" si="71"/>
        <v>0</v>
      </c>
      <c r="P466" s="22">
        <f t="shared" si="64"/>
        <v>0</v>
      </c>
      <c r="Q466" s="22">
        <f t="shared" si="65"/>
        <v>0</v>
      </c>
      <c r="R466" s="22">
        <f t="shared" si="66"/>
        <v>0</v>
      </c>
      <c r="S466" s="24">
        <f t="shared" si="67"/>
        <v>0</v>
      </c>
      <c r="T466" s="24">
        <f t="shared" si="68"/>
        <v>0</v>
      </c>
      <c r="U466" s="5"/>
      <c r="V466" s="5"/>
      <c r="W466" s="5"/>
      <c r="X466" s="5"/>
      <c r="Y466" s="5"/>
      <c r="Z466" s="5"/>
      <c r="AA466" s="5"/>
    </row>
    <row r="467" spans="1:27" x14ac:dyDescent="0.2">
      <c r="A467" s="17"/>
      <c r="B467" s="15"/>
      <c r="D467" s="15"/>
      <c r="E467" s="51"/>
      <c r="F467" s="51"/>
      <c r="G467" s="63"/>
      <c r="H467" s="7"/>
      <c r="I467" s="61" t="e">
        <f>INDEX('swingweight table'!$B$2:$B$2601,MATCH(MROUND(K467,0.175)+0.0001,'swingweight table'!$A$2:$A$2601,1))</f>
        <v>#N/A</v>
      </c>
      <c r="J467" s="60" t="e">
        <f>INDEX('swingweight table'!$B$2:$B$2601,MATCH(MROUND(O467,0.175)+0.0001,'swingweight table'!$A$2:$A$2601,1))</f>
        <v>#N/A</v>
      </c>
      <c r="K467" s="60">
        <f t="shared" si="69"/>
        <v>0</v>
      </c>
      <c r="L467" s="60">
        <f t="shared" si="70"/>
        <v>0</v>
      </c>
      <c r="M467" s="55" t="e">
        <f>INDEX('swingweight table'!$E$2:$E$2601,MATCH(IF(K467&lt;((MROUND(K467,0.175)+0.1)+(MROUND(K467,0.175)-0.075))/2,MROUND(K467,0.175)-0.0749,MROUND(K467,0.175)+0.1001),'swingweight table'!$D$2:$D$2601,1))</f>
        <v>#N/A</v>
      </c>
      <c r="N467" s="55">
        <f t="shared" si="63"/>
        <v>0</v>
      </c>
      <c r="O467" s="22">
        <f t="shared" si="71"/>
        <v>0</v>
      </c>
      <c r="P467" s="22">
        <f t="shared" si="64"/>
        <v>0</v>
      </c>
      <c r="Q467" s="22">
        <f t="shared" si="65"/>
        <v>0</v>
      </c>
      <c r="R467" s="22">
        <f t="shared" si="66"/>
        <v>0</v>
      </c>
      <c r="S467" s="24">
        <f t="shared" si="67"/>
        <v>0</v>
      </c>
      <c r="T467" s="24">
        <f t="shared" si="68"/>
        <v>0</v>
      </c>
      <c r="U467" s="5"/>
      <c r="V467" s="5"/>
      <c r="W467" s="5"/>
      <c r="X467" s="5"/>
      <c r="Y467" s="5"/>
      <c r="Z467" s="5"/>
      <c r="AA467" s="5"/>
    </row>
    <row r="468" spans="1:27" x14ac:dyDescent="0.2">
      <c r="A468" s="17"/>
      <c r="B468" s="15"/>
      <c r="D468" s="15"/>
      <c r="E468" s="51"/>
      <c r="F468" s="51"/>
      <c r="G468" s="63"/>
      <c r="H468" s="7"/>
      <c r="I468" s="61" t="e">
        <f>INDEX('swingweight table'!$B$2:$B$2601,MATCH(MROUND(K468,0.175)+0.0001,'swingweight table'!$A$2:$A$2601,1))</f>
        <v>#N/A</v>
      </c>
      <c r="J468" s="60" t="e">
        <f>INDEX('swingweight table'!$B$2:$B$2601,MATCH(MROUND(O468,0.175)+0.0001,'swingweight table'!$A$2:$A$2601,1))</f>
        <v>#N/A</v>
      </c>
      <c r="K468" s="60">
        <f t="shared" si="69"/>
        <v>0</v>
      </c>
      <c r="L468" s="60">
        <f t="shared" si="70"/>
        <v>0</v>
      </c>
      <c r="M468" s="55" t="e">
        <f>INDEX('swingweight table'!$E$2:$E$2601,MATCH(IF(K468&lt;((MROUND(K468,0.175)+0.1)+(MROUND(K468,0.175)-0.075))/2,MROUND(K468,0.175)-0.0749,MROUND(K468,0.175)+0.1001),'swingweight table'!$D$2:$D$2601,1))</f>
        <v>#N/A</v>
      </c>
      <c r="N468" s="55">
        <f t="shared" si="63"/>
        <v>0</v>
      </c>
      <c r="O468" s="22">
        <f t="shared" si="71"/>
        <v>0</v>
      </c>
      <c r="P468" s="22">
        <f t="shared" si="64"/>
        <v>0</v>
      </c>
      <c r="Q468" s="22">
        <f t="shared" si="65"/>
        <v>0</v>
      </c>
      <c r="R468" s="22">
        <f t="shared" si="66"/>
        <v>0</v>
      </c>
      <c r="S468" s="24">
        <f t="shared" si="67"/>
        <v>0</v>
      </c>
      <c r="T468" s="24">
        <f t="shared" si="68"/>
        <v>0</v>
      </c>
      <c r="U468" s="5"/>
      <c r="V468" s="5"/>
      <c r="W468" s="5"/>
      <c r="X468" s="5"/>
      <c r="Y468" s="5"/>
      <c r="Z468" s="5"/>
      <c r="AA468" s="5"/>
    </row>
    <row r="469" spans="1:27" x14ac:dyDescent="0.2">
      <c r="A469" s="17"/>
      <c r="B469" s="15"/>
      <c r="D469" s="15"/>
      <c r="E469" s="51"/>
      <c r="F469" s="51"/>
      <c r="G469" s="63"/>
      <c r="H469" s="7"/>
      <c r="I469" s="61" t="e">
        <f>INDEX('swingweight table'!$B$2:$B$2601,MATCH(MROUND(K469,0.175)+0.0001,'swingweight table'!$A$2:$A$2601,1))</f>
        <v>#N/A</v>
      </c>
      <c r="J469" s="60" t="e">
        <f>INDEX('swingweight table'!$B$2:$B$2601,MATCH(MROUND(O469,0.175)+0.0001,'swingweight table'!$A$2:$A$2601,1))</f>
        <v>#N/A</v>
      </c>
      <c r="K469" s="60">
        <f t="shared" si="69"/>
        <v>0</v>
      </c>
      <c r="L469" s="60">
        <f t="shared" si="70"/>
        <v>0</v>
      </c>
      <c r="M469" s="55" t="e">
        <f>INDEX('swingweight table'!$E$2:$E$2601,MATCH(IF(K469&lt;((MROUND(K469,0.175)+0.1)+(MROUND(K469,0.175)-0.075))/2,MROUND(K469,0.175)-0.0749,MROUND(K469,0.175)+0.1001),'swingweight table'!$D$2:$D$2601,1))</f>
        <v>#N/A</v>
      </c>
      <c r="N469" s="55">
        <f t="shared" si="63"/>
        <v>0</v>
      </c>
      <c r="O469" s="22">
        <f t="shared" si="71"/>
        <v>0</v>
      </c>
      <c r="P469" s="22">
        <f t="shared" si="64"/>
        <v>0</v>
      </c>
      <c r="Q469" s="22">
        <f t="shared" si="65"/>
        <v>0</v>
      </c>
      <c r="R469" s="22">
        <f t="shared" si="66"/>
        <v>0</v>
      </c>
      <c r="S469" s="24">
        <f t="shared" si="67"/>
        <v>0</v>
      </c>
      <c r="T469" s="24">
        <f t="shared" si="68"/>
        <v>0</v>
      </c>
      <c r="U469" s="5"/>
      <c r="V469" s="5"/>
      <c r="W469" s="5"/>
      <c r="X469" s="5"/>
      <c r="Y469" s="5"/>
      <c r="Z469" s="5"/>
      <c r="AA469" s="5"/>
    </row>
    <row r="470" spans="1:27" x14ac:dyDescent="0.2">
      <c r="A470" s="17"/>
      <c r="B470" s="15"/>
      <c r="D470" s="15"/>
      <c r="E470" s="51"/>
      <c r="F470" s="51"/>
      <c r="G470" s="63"/>
      <c r="H470" s="7"/>
      <c r="I470" s="61" t="e">
        <f>INDEX('swingweight table'!$B$2:$B$2601,MATCH(MROUND(K470,0.175)+0.0001,'swingweight table'!$A$2:$A$2601,1))</f>
        <v>#N/A</v>
      </c>
      <c r="J470" s="60" t="e">
        <f>INDEX('swingweight table'!$B$2:$B$2601,MATCH(MROUND(O470,0.175)+0.0001,'swingweight table'!$A$2:$A$2601,1))</f>
        <v>#N/A</v>
      </c>
      <c r="K470" s="60">
        <f t="shared" si="69"/>
        <v>0</v>
      </c>
      <c r="L470" s="60">
        <f t="shared" si="70"/>
        <v>0</v>
      </c>
      <c r="M470" s="55" t="e">
        <f>INDEX('swingweight table'!$E$2:$E$2601,MATCH(IF(K470&lt;((MROUND(K470,0.175)+0.1)+(MROUND(K470,0.175)-0.075))/2,MROUND(K470,0.175)-0.0749,MROUND(K470,0.175)+0.1001),'swingweight table'!$D$2:$D$2601,1))</f>
        <v>#N/A</v>
      </c>
      <c r="N470" s="55">
        <f t="shared" si="63"/>
        <v>0</v>
      </c>
      <c r="O470" s="22">
        <f t="shared" si="71"/>
        <v>0</v>
      </c>
      <c r="P470" s="22">
        <f t="shared" si="64"/>
        <v>0</v>
      </c>
      <c r="Q470" s="22">
        <f t="shared" si="65"/>
        <v>0</v>
      </c>
      <c r="R470" s="22">
        <f t="shared" si="66"/>
        <v>0</v>
      </c>
      <c r="S470" s="24">
        <f t="shared" si="67"/>
        <v>0</v>
      </c>
      <c r="T470" s="24">
        <f t="shared" si="68"/>
        <v>0</v>
      </c>
      <c r="U470" s="5"/>
      <c r="V470" s="5"/>
      <c r="W470" s="5"/>
      <c r="X470" s="5"/>
      <c r="Y470" s="5"/>
      <c r="Z470" s="5"/>
      <c r="AA470" s="5"/>
    </row>
    <row r="471" spans="1:27" x14ac:dyDescent="0.2">
      <c r="A471" s="17"/>
      <c r="B471" s="15"/>
      <c r="D471" s="15"/>
      <c r="E471" s="51"/>
      <c r="F471" s="51"/>
      <c r="G471" s="63"/>
      <c r="H471" s="7"/>
      <c r="I471" s="61" t="e">
        <f>INDEX('swingweight table'!$B$2:$B$2601,MATCH(MROUND(K471,0.175)+0.0001,'swingweight table'!$A$2:$A$2601,1))</f>
        <v>#N/A</v>
      </c>
      <c r="J471" s="60" t="e">
        <f>INDEX('swingweight table'!$B$2:$B$2601,MATCH(MROUND(O471,0.175)+0.0001,'swingweight table'!$A$2:$A$2601,1))</f>
        <v>#N/A</v>
      </c>
      <c r="K471" s="60">
        <f t="shared" si="69"/>
        <v>0</v>
      </c>
      <c r="L471" s="60">
        <f t="shared" si="70"/>
        <v>0</v>
      </c>
      <c r="M471" s="55" t="e">
        <f>INDEX('swingweight table'!$E$2:$E$2601,MATCH(IF(K471&lt;((MROUND(K471,0.175)+0.1)+(MROUND(K471,0.175)-0.075))/2,MROUND(K471,0.175)-0.0749,MROUND(K471,0.175)+0.1001),'swingweight table'!$D$2:$D$2601,1))</f>
        <v>#N/A</v>
      </c>
      <c r="N471" s="55">
        <f t="shared" si="63"/>
        <v>0</v>
      </c>
      <c r="O471" s="22">
        <f t="shared" si="71"/>
        <v>0</v>
      </c>
      <c r="P471" s="22">
        <f t="shared" si="64"/>
        <v>0</v>
      </c>
      <c r="Q471" s="22">
        <f t="shared" si="65"/>
        <v>0</v>
      </c>
      <c r="R471" s="22">
        <f t="shared" si="66"/>
        <v>0</v>
      </c>
      <c r="S471" s="24">
        <f t="shared" si="67"/>
        <v>0</v>
      </c>
      <c r="T471" s="24">
        <f t="shared" si="68"/>
        <v>0</v>
      </c>
      <c r="U471" s="5"/>
      <c r="V471" s="5"/>
      <c r="W471" s="5"/>
      <c r="X471" s="5"/>
      <c r="Y471" s="5"/>
      <c r="Z471" s="5"/>
      <c r="AA471" s="5"/>
    </row>
    <row r="472" spans="1:27" x14ac:dyDescent="0.2">
      <c r="A472" s="17"/>
      <c r="B472" s="15"/>
      <c r="D472" s="15"/>
      <c r="E472" s="51"/>
      <c r="F472" s="51"/>
      <c r="G472" s="63"/>
      <c r="H472" s="7"/>
      <c r="I472" s="61" t="e">
        <f>INDEX('swingweight table'!$B$2:$B$2601,MATCH(MROUND(K472,0.175)+0.0001,'swingweight table'!$A$2:$A$2601,1))</f>
        <v>#N/A</v>
      </c>
      <c r="J472" s="60" t="e">
        <f>INDEX('swingweight table'!$B$2:$B$2601,MATCH(MROUND(O472,0.175)+0.0001,'swingweight table'!$A$2:$A$2601,1))</f>
        <v>#N/A</v>
      </c>
      <c r="K472" s="60">
        <f t="shared" si="69"/>
        <v>0</v>
      </c>
      <c r="L472" s="60">
        <f t="shared" si="70"/>
        <v>0</v>
      </c>
      <c r="M472" s="55" t="e">
        <f>INDEX('swingweight table'!$E$2:$E$2601,MATCH(IF(K472&lt;((MROUND(K472,0.175)+0.1)+(MROUND(K472,0.175)-0.075))/2,MROUND(K472,0.175)-0.0749,MROUND(K472,0.175)+0.1001),'swingweight table'!$D$2:$D$2601,1))</f>
        <v>#N/A</v>
      </c>
      <c r="N472" s="55">
        <f t="shared" si="63"/>
        <v>0</v>
      </c>
      <c r="O472" s="22">
        <f t="shared" si="71"/>
        <v>0</v>
      </c>
      <c r="P472" s="22">
        <f t="shared" si="64"/>
        <v>0</v>
      </c>
      <c r="Q472" s="22">
        <f t="shared" si="65"/>
        <v>0</v>
      </c>
      <c r="R472" s="22">
        <f t="shared" si="66"/>
        <v>0</v>
      </c>
      <c r="S472" s="24">
        <f t="shared" si="67"/>
        <v>0</v>
      </c>
      <c r="T472" s="24">
        <f t="shared" si="68"/>
        <v>0</v>
      </c>
      <c r="U472" s="5"/>
      <c r="V472" s="5"/>
      <c r="W472" s="5"/>
      <c r="X472" s="5"/>
      <c r="Y472" s="5"/>
      <c r="Z472" s="5"/>
      <c r="AA472" s="5"/>
    </row>
    <row r="473" spans="1:27" x14ac:dyDescent="0.2">
      <c r="A473" s="17"/>
      <c r="B473" s="15"/>
      <c r="D473" s="15"/>
      <c r="E473" s="51"/>
      <c r="F473" s="51"/>
      <c r="G473" s="63"/>
      <c r="H473" s="7"/>
      <c r="I473" s="61" t="e">
        <f>INDEX('swingweight table'!$B$2:$B$2601,MATCH(MROUND(K473,0.175)+0.0001,'swingweight table'!$A$2:$A$2601,1))</f>
        <v>#N/A</v>
      </c>
      <c r="J473" s="60" t="e">
        <f>INDEX('swingweight table'!$B$2:$B$2601,MATCH(MROUND(O473,0.175)+0.0001,'swingweight table'!$A$2:$A$2601,1))</f>
        <v>#N/A</v>
      </c>
      <c r="K473" s="60">
        <f t="shared" si="69"/>
        <v>0</v>
      </c>
      <c r="L473" s="60">
        <f t="shared" si="70"/>
        <v>0</v>
      </c>
      <c r="M473" s="55" t="e">
        <f>INDEX('swingweight table'!$E$2:$E$2601,MATCH(IF(K473&lt;((MROUND(K473,0.175)+0.1)+(MROUND(K473,0.175)-0.075))/2,MROUND(K473,0.175)-0.0749,MROUND(K473,0.175)+0.1001),'swingweight table'!$D$2:$D$2601,1))</f>
        <v>#N/A</v>
      </c>
      <c r="N473" s="55">
        <f t="shared" si="63"/>
        <v>0</v>
      </c>
      <c r="O473" s="22">
        <f t="shared" si="71"/>
        <v>0</v>
      </c>
      <c r="P473" s="22">
        <f t="shared" si="64"/>
        <v>0</v>
      </c>
      <c r="Q473" s="22">
        <f t="shared" si="65"/>
        <v>0</v>
      </c>
      <c r="R473" s="22">
        <f t="shared" si="66"/>
        <v>0</v>
      </c>
      <c r="S473" s="24">
        <f t="shared" si="67"/>
        <v>0</v>
      </c>
      <c r="T473" s="24">
        <f t="shared" si="68"/>
        <v>0</v>
      </c>
      <c r="U473" s="5"/>
      <c r="V473" s="5"/>
      <c r="W473" s="5"/>
      <c r="X473" s="5"/>
      <c r="Y473" s="5"/>
      <c r="Z473" s="5"/>
      <c r="AA473" s="5"/>
    </row>
    <row r="474" spans="1:27" x14ac:dyDescent="0.2">
      <c r="A474" s="17"/>
      <c r="B474" s="15"/>
      <c r="D474" s="15"/>
      <c r="E474" s="51"/>
      <c r="F474" s="51"/>
      <c r="G474" s="63"/>
      <c r="H474" s="7"/>
      <c r="I474" s="61" t="e">
        <f>INDEX('swingweight table'!$B$2:$B$2601,MATCH(MROUND(K474,0.175)+0.0001,'swingweight table'!$A$2:$A$2601,1))</f>
        <v>#N/A</v>
      </c>
      <c r="J474" s="60" t="e">
        <f>INDEX('swingweight table'!$B$2:$B$2601,MATCH(MROUND(O474,0.175)+0.0001,'swingweight table'!$A$2:$A$2601,1))</f>
        <v>#N/A</v>
      </c>
      <c r="K474" s="60">
        <f t="shared" si="69"/>
        <v>0</v>
      </c>
      <c r="L474" s="60">
        <f t="shared" si="70"/>
        <v>0</v>
      </c>
      <c r="M474" s="55" t="e">
        <f>INDEX('swingweight table'!$E$2:$E$2601,MATCH(IF(K474&lt;((MROUND(K474,0.175)+0.1)+(MROUND(K474,0.175)-0.075))/2,MROUND(K474,0.175)-0.0749,MROUND(K474,0.175)+0.1001),'swingweight table'!$D$2:$D$2601,1))</f>
        <v>#N/A</v>
      </c>
      <c r="N474" s="55">
        <f t="shared" si="63"/>
        <v>0</v>
      </c>
      <c r="O474" s="22">
        <f t="shared" si="71"/>
        <v>0</v>
      </c>
      <c r="P474" s="22">
        <f t="shared" si="64"/>
        <v>0</v>
      </c>
      <c r="Q474" s="22">
        <f t="shared" si="65"/>
        <v>0</v>
      </c>
      <c r="R474" s="22">
        <f t="shared" si="66"/>
        <v>0</v>
      </c>
      <c r="S474" s="24">
        <f t="shared" si="67"/>
        <v>0</v>
      </c>
      <c r="T474" s="24">
        <f t="shared" si="68"/>
        <v>0</v>
      </c>
      <c r="U474" s="5"/>
      <c r="V474" s="5"/>
      <c r="W474" s="5"/>
      <c r="X474" s="5"/>
      <c r="Y474" s="5"/>
      <c r="Z474" s="5"/>
      <c r="AA474" s="5"/>
    </row>
    <row r="475" spans="1:27" x14ac:dyDescent="0.2">
      <c r="A475" s="17"/>
      <c r="B475" s="15"/>
      <c r="D475" s="15"/>
      <c r="E475" s="51"/>
      <c r="F475" s="51"/>
      <c r="G475" s="63"/>
      <c r="H475" s="7"/>
      <c r="I475" s="61" t="e">
        <f>INDEX('swingweight table'!$B$2:$B$2601,MATCH(MROUND(K475,0.175)+0.0001,'swingweight table'!$A$2:$A$2601,1))</f>
        <v>#N/A</v>
      </c>
      <c r="J475" s="60" t="e">
        <f>INDEX('swingweight table'!$B$2:$B$2601,MATCH(MROUND(O475,0.175)+0.0001,'swingweight table'!$A$2:$A$2601,1))</f>
        <v>#N/A</v>
      </c>
      <c r="K475" s="60">
        <f t="shared" si="69"/>
        <v>0</v>
      </c>
      <c r="L475" s="60">
        <f t="shared" si="70"/>
        <v>0</v>
      </c>
      <c r="M475" s="55" t="e">
        <f>INDEX('swingweight table'!$E$2:$E$2601,MATCH(IF(K475&lt;((MROUND(K475,0.175)+0.1)+(MROUND(K475,0.175)-0.075))/2,MROUND(K475,0.175)-0.0749,MROUND(K475,0.175)+0.1001),'swingweight table'!$D$2:$D$2601,1))</f>
        <v>#N/A</v>
      </c>
      <c r="N475" s="55">
        <f t="shared" si="63"/>
        <v>0</v>
      </c>
      <c r="O475" s="22">
        <f t="shared" si="71"/>
        <v>0</v>
      </c>
      <c r="P475" s="22">
        <f t="shared" si="64"/>
        <v>0</v>
      </c>
      <c r="Q475" s="22">
        <f t="shared" si="65"/>
        <v>0</v>
      </c>
      <c r="R475" s="22">
        <f t="shared" si="66"/>
        <v>0</v>
      </c>
      <c r="S475" s="24">
        <f t="shared" si="67"/>
        <v>0</v>
      </c>
      <c r="T475" s="24">
        <f t="shared" si="68"/>
        <v>0</v>
      </c>
      <c r="U475" s="5"/>
      <c r="V475" s="5"/>
      <c r="W475" s="5"/>
      <c r="X475" s="5"/>
      <c r="Y475" s="5"/>
      <c r="Z475" s="5"/>
      <c r="AA475" s="5"/>
    </row>
    <row r="476" spans="1:27" x14ac:dyDescent="0.2">
      <c r="A476" s="17"/>
      <c r="B476" s="15"/>
      <c r="D476" s="15"/>
      <c r="E476" s="51"/>
      <c r="F476" s="51"/>
      <c r="G476" s="63"/>
      <c r="H476" s="7"/>
      <c r="I476" s="61" t="e">
        <f>INDEX('swingweight table'!$B$2:$B$2601,MATCH(MROUND(K476,0.175)+0.0001,'swingweight table'!$A$2:$A$2601,1))</f>
        <v>#N/A</v>
      </c>
      <c r="J476" s="60" t="e">
        <f>INDEX('swingweight table'!$B$2:$B$2601,MATCH(MROUND(O476,0.175)+0.0001,'swingweight table'!$A$2:$A$2601,1))</f>
        <v>#N/A</v>
      </c>
      <c r="K476" s="60">
        <f t="shared" si="69"/>
        <v>0</v>
      </c>
      <c r="L476" s="60">
        <f t="shared" si="70"/>
        <v>0</v>
      </c>
      <c r="M476" s="55" t="e">
        <f>INDEX('swingweight table'!$E$2:$E$2601,MATCH(IF(K476&lt;((MROUND(K476,0.175)+0.1)+(MROUND(K476,0.175)-0.075))/2,MROUND(K476,0.175)-0.0749,MROUND(K476,0.175)+0.1001),'swingweight table'!$D$2:$D$2601,1))</f>
        <v>#N/A</v>
      </c>
      <c r="N476" s="55">
        <f t="shared" si="63"/>
        <v>0</v>
      </c>
      <c r="O476" s="22">
        <f t="shared" si="71"/>
        <v>0</v>
      </c>
      <c r="P476" s="22">
        <f t="shared" si="64"/>
        <v>0</v>
      </c>
      <c r="Q476" s="22">
        <f t="shared" si="65"/>
        <v>0</v>
      </c>
      <c r="R476" s="22">
        <f t="shared" si="66"/>
        <v>0</v>
      </c>
      <c r="S476" s="24">
        <f t="shared" si="67"/>
        <v>0</v>
      </c>
      <c r="T476" s="24">
        <f t="shared" si="68"/>
        <v>0</v>
      </c>
      <c r="U476" s="5"/>
      <c r="V476" s="5"/>
      <c r="W476" s="5"/>
      <c r="X476" s="5"/>
      <c r="Y476" s="5"/>
      <c r="Z476" s="5"/>
      <c r="AA476" s="5"/>
    </row>
    <row r="477" spans="1:27" x14ac:dyDescent="0.2">
      <c r="A477" s="17"/>
      <c r="B477" s="15"/>
      <c r="D477" s="15"/>
      <c r="E477" s="51"/>
      <c r="F477" s="51"/>
      <c r="G477" s="63"/>
      <c r="H477" s="7"/>
      <c r="I477" s="61" t="e">
        <f>INDEX('swingweight table'!$B$2:$B$2601,MATCH(MROUND(K477,0.175)+0.0001,'swingweight table'!$A$2:$A$2601,1))</f>
        <v>#N/A</v>
      </c>
      <c r="J477" s="60" t="e">
        <f>INDEX('swingweight table'!$B$2:$B$2601,MATCH(MROUND(O477,0.175)+0.0001,'swingweight table'!$A$2:$A$2601,1))</f>
        <v>#N/A</v>
      </c>
      <c r="K477" s="60">
        <f t="shared" si="69"/>
        <v>0</v>
      </c>
      <c r="L477" s="60">
        <f t="shared" si="70"/>
        <v>0</v>
      </c>
      <c r="M477" s="55" t="e">
        <f>INDEX('swingweight table'!$E$2:$E$2601,MATCH(IF(K477&lt;((MROUND(K477,0.175)+0.1)+(MROUND(K477,0.175)-0.075))/2,MROUND(K477,0.175)-0.0749,MROUND(K477,0.175)+0.1001),'swingweight table'!$D$2:$D$2601,1))</f>
        <v>#N/A</v>
      </c>
      <c r="N477" s="55">
        <f t="shared" si="63"/>
        <v>0</v>
      </c>
      <c r="O477" s="22">
        <f t="shared" si="71"/>
        <v>0</v>
      </c>
      <c r="P477" s="22">
        <f t="shared" si="64"/>
        <v>0</v>
      </c>
      <c r="Q477" s="22">
        <f t="shared" si="65"/>
        <v>0</v>
      </c>
      <c r="R477" s="22">
        <f t="shared" si="66"/>
        <v>0</v>
      </c>
      <c r="S477" s="24">
        <f t="shared" si="67"/>
        <v>0</v>
      </c>
      <c r="T477" s="24">
        <f t="shared" si="68"/>
        <v>0</v>
      </c>
      <c r="U477" s="5"/>
      <c r="V477" s="5"/>
      <c r="W477" s="5"/>
      <c r="X477" s="5"/>
      <c r="Y477" s="5"/>
      <c r="Z477" s="5"/>
      <c r="AA477" s="5"/>
    </row>
    <row r="478" spans="1:27" x14ac:dyDescent="0.2">
      <c r="A478" s="17"/>
      <c r="B478" s="15"/>
      <c r="D478" s="15"/>
      <c r="E478" s="51"/>
      <c r="F478" s="51"/>
      <c r="G478" s="63"/>
      <c r="H478" s="7"/>
      <c r="I478" s="61" t="e">
        <f>INDEX('swingweight table'!$B$2:$B$2601,MATCH(MROUND(K478,0.175)+0.0001,'swingweight table'!$A$2:$A$2601,1))</f>
        <v>#N/A</v>
      </c>
      <c r="J478" s="60" t="e">
        <f>INDEX('swingweight table'!$B$2:$B$2601,MATCH(MROUND(O478,0.175)+0.0001,'swingweight table'!$A$2:$A$2601,1))</f>
        <v>#N/A</v>
      </c>
      <c r="K478" s="60">
        <f t="shared" si="69"/>
        <v>0</v>
      </c>
      <c r="L478" s="60">
        <f t="shared" si="70"/>
        <v>0</v>
      </c>
      <c r="M478" s="55" t="e">
        <f>INDEX('swingweight table'!$E$2:$E$2601,MATCH(IF(K478&lt;((MROUND(K478,0.175)+0.1)+(MROUND(K478,0.175)-0.075))/2,MROUND(K478,0.175)-0.0749,MROUND(K478,0.175)+0.1001),'swingweight table'!$D$2:$D$2601,1))</f>
        <v>#N/A</v>
      </c>
      <c r="N478" s="55">
        <f t="shared" si="63"/>
        <v>0</v>
      </c>
      <c r="O478" s="22">
        <f t="shared" si="71"/>
        <v>0</v>
      </c>
      <c r="P478" s="22">
        <f t="shared" si="64"/>
        <v>0</v>
      </c>
      <c r="Q478" s="22">
        <f t="shared" si="65"/>
        <v>0</v>
      </c>
      <c r="R478" s="22">
        <f t="shared" si="66"/>
        <v>0</v>
      </c>
      <c r="S478" s="24">
        <f t="shared" si="67"/>
        <v>0</v>
      </c>
      <c r="T478" s="24">
        <f t="shared" si="68"/>
        <v>0</v>
      </c>
      <c r="U478" s="5"/>
      <c r="V478" s="5"/>
      <c r="W478" s="5"/>
      <c r="X478" s="5"/>
      <c r="Y478" s="5"/>
      <c r="Z478" s="5"/>
      <c r="AA478" s="5"/>
    </row>
    <row r="479" spans="1:27" x14ac:dyDescent="0.2">
      <c r="A479" s="17"/>
      <c r="B479" s="15"/>
      <c r="D479" s="15"/>
      <c r="E479" s="51"/>
      <c r="F479" s="51"/>
      <c r="G479" s="63"/>
      <c r="H479" s="7"/>
      <c r="I479" s="61" t="e">
        <f>INDEX('swingweight table'!$B$2:$B$2601,MATCH(MROUND(K479,0.175)+0.0001,'swingweight table'!$A$2:$A$2601,1))</f>
        <v>#N/A</v>
      </c>
      <c r="J479" s="60" t="e">
        <f>INDEX('swingweight table'!$B$2:$B$2601,MATCH(MROUND(O479,0.175)+0.0001,'swingweight table'!$A$2:$A$2601,1))</f>
        <v>#N/A</v>
      </c>
      <c r="K479" s="60">
        <f t="shared" si="69"/>
        <v>0</v>
      </c>
      <c r="L479" s="60">
        <f t="shared" si="70"/>
        <v>0</v>
      </c>
      <c r="M479" s="55" t="e">
        <f>INDEX('swingweight table'!$E$2:$E$2601,MATCH(IF(K479&lt;((MROUND(K479,0.175)+0.1)+(MROUND(K479,0.175)-0.075))/2,MROUND(K479,0.175)-0.0749,MROUND(K479,0.175)+0.1001),'swingweight table'!$D$2:$D$2601,1))</f>
        <v>#N/A</v>
      </c>
      <c r="N479" s="55">
        <f t="shared" si="63"/>
        <v>0</v>
      </c>
      <c r="O479" s="22">
        <f t="shared" si="71"/>
        <v>0</v>
      </c>
      <c r="P479" s="22">
        <f t="shared" si="64"/>
        <v>0</v>
      </c>
      <c r="Q479" s="22">
        <f t="shared" si="65"/>
        <v>0</v>
      </c>
      <c r="R479" s="22">
        <f t="shared" si="66"/>
        <v>0</v>
      </c>
      <c r="S479" s="24">
        <f t="shared" si="67"/>
        <v>0</v>
      </c>
      <c r="T479" s="24">
        <f t="shared" si="68"/>
        <v>0</v>
      </c>
      <c r="U479" s="5"/>
      <c r="V479" s="5"/>
      <c r="W479" s="5"/>
      <c r="X479" s="5"/>
      <c r="Y479" s="5"/>
      <c r="Z479" s="5"/>
      <c r="AA479" s="5"/>
    </row>
    <row r="480" spans="1:27" x14ac:dyDescent="0.2">
      <c r="A480" s="17"/>
      <c r="B480" s="15"/>
      <c r="D480" s="15"/>
      <c r="E480" s="51"/>
      <c r="F480" s="51"/>
      <c r="G480" s="63"/>
      <c r="H480" s="7"/>
      <c r="I480" s="61" t="e">
        <f>INDEX('swingweight table'!$B$2:$B$2601,MATCH(MROUND(K480,0.175)+0.0001,'swingweight table'!$A$2:$A$2601,1))</f>
        <v>#N/A</v>
      </c>
      <c r="J480" s="60" t="e">
        <f>INDEX('swingweight table'!$B$2:$B$2601,MATCH(MROUND(O480,0.175)+0.0001,'swingweight table'!$A$2:$A$2601,1))</f>
        <v>#N/A</v>
      </c>
      <c r="K480" s="60">
        <f t="shared" si="69"/>
        <v>0</v>
      </c>
      <c r="L480" s="60">
        <f t="shared" si="70"/>
        <v>0</v>
      </c>
      <c r="M480" s="55" t="e">
        <f>INDEX('swingweight table'!$E$2:$E$2601,MATCH(IF(K480&lt;((MROUND(K480,0.175)+0.1)+(MROUND(K480,0.175)-0.075))/2,MROUND(K480,0.175)-0.0749,MROUND(K480,0.175)+0.1001),'swingweight table'!$D$2:$D$2601,1))</f>
        <v>#N/A</v>
      </c>
      <c r="N480" s="55">
        <f t="shared" si="63"/>
        <v>0</v>
      </c>
      <c r="O480" s="22">
        <f t="shared" si="71"/>
        <v>0</v>
      </c>
      <c r="P480" s="22">
        <f t="shared" si="64"/>
        <v>0</v>
      </c>
      <c r="Q480" s="22">
        <f t="shared" si="65"/>
        <v>0</v>
      </c>
      <c r="R480" s="22">
        <f t="shared" si="66"/>
        <v>0</v>
      </c>
      <c r="S480" s="24">
        <f t="shared" si="67"/>
        <v>0</v>
      </c>
      <c r="T480" s="24">
        <f t="shared" si="68"/>
        <v>0</v>
      </c>
      <c r="U480" s="5"/>
      <c r="V480" s="5"/>
      <c r="W480" s="5"/>
      <c r="X480" s="5"/>
      <c r="Y480" s="5"/>
      <c r="Z480" s="5"/>
      <c r="AA480" s="5"/>
    </row>
    <row r="481" spans="1:27" x14ac:dyDescent="0.2">
      <c r="A481" s="17"/>
      <c r="B481" s="15"/>
      <c r="D481" s="15"/>
      <c r="E481" s="51"/>
      <c r="F481" s="51"/>
      <c r="G481" s="63"/>
      <c r="H481" s="7"/>
      <c r="I481" s="61" t="e">
        <f>INDEX('swingweight table'!$B$2:$B$2601,MATCH(MROUND(K481,0.175)+0.0001,'swingweight table'!$A$2:$A$2601,1))</f>
        <v>#N/A</v>
      </c>
      <c r="J481" s="60" t="e">
        <f>INDEX('swingweight table'!$B$2:$B$2601,MATCH(MROUND(O481,0.175)+0.0001,'swingweight table'!$A$2:$A$2601,1))</f>
        <v>#N/A</v>
      </c>
      <c r="K481" s="60">
        <f t="shared" si="69"/>
        <v>0</v>
      </c>
      <c r="L481" s="60">
        <f t="shared" si="70"/>
        <v>0</v>
      </c>
      <c r="M481" s="55" t="e">
        <f>INDEX('swingweight table'!$E$2:$E$2601,MATCH(IF(K481&lt;((MROUND(K481,0.175)+0.1)+(MROUND(K481,0.175)-0.075))/2,MROUND(K481,0.175)-0.0749,MROUND(K481,0.175)+0.1001),'swingweight table'!$D$2:$D$2601,1))</f>
        <v>#N/A</v>
      </c>
      <c r="N481" s="55">
        <f t="shared" si="63"/>
        <v>0</v>
      </c>
      <c r="O481" s="22">
        <f t="shared" si="71"/>
        <v>0</v>
      </c>
      <c r="P481" s="22">
        <f t="shared" si="64"/>
        <v>0</v>
      </c>
      <c r="Q481" s="22">
        <f t="shared" si="65"/>
        <v>0</v>
      </c>
      <c r="R481" s="22">
        <f t="shared" si="66"/>
        <v>0</v>
      </c>
      <c r="S481" s="24">
        <f t="shared" si="67"/>
        <v>0</v>
      </c>
      <c r="T481" s="24">
        <f t="shared" si="68"/>
        <v>0</v>
      </c>
      <c r="U481" s="5"/>
      <c r="V481" s="5"/>
      <c r="W481" s="5"/>
      <c r="X481" s="5"/>
      <c r="Y481" s="5"/>
      <c r="Z481" s="5"/>
      <c r="AA481" s="5"/>
    </row>
    <row r="482" spans="1:27" x14ac:dyDescent="0.2">
      <c r="A482" s="17"/>
      <c r="B482" s="15"/>
      <c r="D482" s="15"/>
      <c r="E482" s="51"/>
      <c r="F482" s="51"/>
      <c r="G482" s="63"/>
      <c r="H482" s="7"/>
      <c r="I482" s="61" t="e">
        <f>INDEX('swingweight table'!$B$2:$B$2601,MATCH(MROUND(K482,0.175)+0.0001,'swingweight table'!$A$2:$A$2601,1))</f>
        <v>#N/A</v>
      </c>
      <c r="J482" s="60" t="e">
        <f>INDEX('swingweight table'!$B$2:$B$2601,MATCH(MROUND(O482,0.175)+0.0001,'swingweight table'!$A$2:$A$2601,1))</f>
        <v>#N/A</v>
      </c>
      <c r="K482" s="60">
        <f t="shared" si="69"/>
        <v>0</v>
      </c>
      <c r="L482" s="60">
        <f t="shared" si="70"/>
        <v>0</v>
      </c>
      <c r="M482" s="55" t="e">
        <f>INDEX('swingweight table'!$E$2:$E$2601,MATCH(IF(K482&lt;((MROUND(K482,0.175)+0.1)+(MROUND(K482,0.175)-0.075))/2,MROUND(K482,0.175)-0.0749,MROUND(K482,0.175)+0.1001),'swingweight table'!$D$2:$D$2601,1))</f>
        <v>#N/A</v>
      </c>
      <c r="N482" s="55">
        <f t="shared" si="63"/>
        <v>0</v>
      </c>
      <c r="O482" s="22">
        <f t="shared" si="71"/>
        <v>0</v>
      </c>
      <c r="P482" s="22">
        <f t="shared" si="64"/>
        <v>0</v>
      </c>
      <c r="Q482" s="22">
        <f t="shared" si="65"/>
        <v>0</v>
      </c>
      <c r="R482" s="22">
        <f t="shared" si="66"/>
        <v>0</v>
      </c>
      <c r="S482" s="24">
        <f t="shared" si="67"/>
        <v>0</v>
      </c>
      <c r="T482" s="24">
        <f t="shared" si="68"/>
        <v>0</v>
      </c>
      <c r="U482" s="5"/>
      <c r="V482" s="5"/>
      <c r="W482" s="5"/>
      <c r="X482" s="5"/>
      <c r="Y482" s="5"/>
      <c r="Z482" s="5"/>
      <c r="AA482" s="5"/>
    </row>
    <row r="483" spans="1:27" x14ac:dyDescent="0.2">
      <c r="A483" s="17"/>
      <c r="B483" s="15"/>
      <c r="D483" s="15"/>
      <c r="E483" s="51"/>
      <c r="F483" s="51"/>
      <c r="G483" s="63"/>
      <c r="H483" s="7"/>
      <c r="I483" s="61" t="e">
        <f>INDEX('swingweight table'!$B$2:$B$2601,MATCH(MROUND(K483,0.175)+0.0001,'swingweight table'!$A$2:$A$2601,1))</f>
        <v>#N/A</v>
      </c>
      <c r="J483" s="60" t="e">
        <f>INDEX('swingweight table'!$B$2:$B$2601,MATCH(MROUND(O483,0.175)+0.0001,'swingweight table'!$A$2:$A$2601,1))</f>
        <v>#N/A</v>
      </c>
      <c r="K483" s="60">
        <f t="shared" si="69"/>
        <v>0</v>
      </c>
      <c r="L483" s="60">
        <f t="shared" si="70"/>
        <v>0</v>
      </c>
      <c r="M483" s="55" t="e">
        <f>INDEX('swingweight table'!$E$2:$E$2601,MATCH(IF(K483&lt;((MROUND(K483,0.175)+0.1)+(MROUND(K483,0.175)-0.075))/2,MROUND(K483,0.175)-0.0749,MROUND(K483,0.175)+0.1001),'swingweight table'!$D$2:$D$2601,1))</f>
        <v>#N/A</v>
      </c>
      <c r="N483" s="55">
        <f t="shared" si="63"/>
        <v>0</v>
      </c>
      <c r="O483" s="22">
        <f t="shared" si="71"/>
        <v>0</v>
      </c>
      <c r="P483" s="22">
        <f t="shared" si="64"/>
        <v>0</v>
      </c>
      <c r="Q483" s="22">
        <f t="shared" si="65"/>
        <v>0</v>
      </c>
      <c r="R483" s="22">
        <f t="shared" si="66"/>
        <v>0</v>
      </c>
      <c r="S483" s="24">
        <f t="shared" si="67"/>
        <v>0</v>
      </c>
      <c r="T483" s="24">
        <f t="shared" si="68"/>
        <v>0</v>
      </c>
      <c r="U483" s="5"/>
      <c r="V483" s="5"/>
      <c r="W483" s="5"/>
      <c r="X483" s="5"/>
      <c r="Y483" s="5"/>
      <c r="Z483" s="5"/>
      <c r="AA483" s="5"/>
    </row>
    <row r="484" spans="1:27" x14ac:dyDescent="0.2">
      <c r="A484" s="17"/>
      <c r="B484" s="15"/>
      <c r="D484" s="15"/>
      <c r="E484" s="51"/>
      <c r="F484" s="51"/>
      <c r="G484" s="63"/>
      <c r="H484" s="7"/>
      <c r="I484" s="61" t="e">
        <f>INDEX('swingweight table'!$B$2:$B$2601,MATCH(MROUND(K484,0.175)+0.0001,'swingweight table'!$A$2:$A$2601,1))</f>
        <v>#N/A</v>
      </c>
      <c r="J484" s="60" t="e">
        <f>INDEX('swingweight table'!$B$2:$B$2601,MATCH(MROUND(O484,0.175)+0.0001,'swingweight table'!$A$2:$A$2601,1))</f>
        <v>#N/A</v>
      </c>
      <c r="K484" s="60">
        <f t="shared" si="69"/>
        <v>0</v>
      </c>
      <c r="L484" s="60">
        <f t="shared" si="70"/>
        <v>0</v>
      </c>
      <c r="M484" s="55" t="e">
        <f>INDEX('swingweight table'!$E$2:$E$2601,MATCH(IF(K484&lt;((MROUND(K484,0.175)+0.1)+(MROUND(K484,0.175)-0.075))/2,MROUND(K484,0.175)-0.0749,MROUND(K484,0.175)+0.1001),'swingweight table'!$D$2:$D$2601,1))</f>
        <v>#N/A</v>
      </c>
      <c r="N484" s="55">
        <f t="shared" si="63"/>
        <v>0</v>
      </c>
      <c r="O484" s="22">
        <f t="shared" si="71"/>
        <v>0</v>
      </c>
      <c r="P484" s="22">
        <f t="shared" si="64"/>
        <v>0</v>
      </c>
      <c r="Q484" s="22">
        <f t="shared" si="65"/>
        <v>0</v>
      </c>
      <c r="R484" s="22">
        <f t="shared" si="66"/>
        <v>0</v>
      </c>
      <c r="S484" s="24">
        <f t="shared" si="67"/>
        <v>0</v>
      </c>
      <c r="T484" s="24">
        <f t="shared" si="68"/>
        <v>0</v>
      </c>
      <c r="U484" s="5"/>
      <c r="V484" s="5"/>
      <c r="W484" s="5"/>
      <c r="X484" s="5"/>
      <c r="Y484" s="5"/>
      <c r="Z484" s="5"/>
      <c r="AA484" s="5"/>
    </row>
    <row r="485" spans="1:27" x14ac:dyDescent="0.2">
      <c r="A485" s="17"/>
      <c r="B485" s="15"/>
      <c r="D485" s="15"/>
      <c r="E485" s="51"/>
      <c r="F485" s="51"/>
      <c r="G485" s="63"/>
      <c r="H485" s="7"/>
      <c r="I485" s="61" t="e">
        <f>INDEX('swingweight table'!$B$2:$B$2601,MATCH(MROUND(K485,0.175)+0.0001,'swingweight table'!$A$2:$A$2601,1))</f>
        <v>#N/A</v>
      </c>
      <c r="J485" s="60" t="e">
        <f>INDEX('swingweight table'!$B$2:$B$2601,MATCH(MROUND(O485,0.175)+0.0001,'swingweight table'!$A$2:$A$2601,1))</f>
        <v>#N/A</v>
      </c>
      <c r="K485" s="60">
        <f t="shared" si="69"/>
        <v>0</v>
      </c>
      <c r="L485" s="60">
        <f t="shared" si="70"/>
        <v>0</v>
      </c>
      <c r="M485" s="55" t="e">
        <f>INDEX('swingweight table'!$E$2:$E$2601,MATCH(IF(K485&lt;((MROUND(K485,0.175)+0.1)+(MROUND(K485,0.175)-0.075))/2,MROUND(K485,0.175)-0.0749,MROUND(K485,0.175)+0.1001),'swingweight table'!$D$2:$D$2601,1))</f>
        <v>#N/A</v>
      </c>
      <c r="N485" s="55">
        <f t="shared" si="63"/>
        <v>0</v>
      </c>
      <c r="O485" s="22">
        <f t="shared" si="71"/>
        <v>0</v>
      </c>
      <c r="P485" s="22">
        <f t="shared" si="64"/>
        <v>0</v>
      </c>
      <c r="Q485" s="22">
        <f t="shared" si="65"/>
        <v>0</v>
      </c>
      <c r="R485" s="22">
        <f t="shared" si="66"/>
        <v>0</v>
      </c>
      <c r="S485" s="24">
        <f t="shared" si="67"/>
        <v>0</v>
      </c>
      <c r="T485" s="24">
        <f t="shared" si="68"/>
        <v>0</v>
      </c>
      <c r="U485" s="5"/>
      <c r="V485" s="5"/>
      <c r="W485" s="5"/>
      <c r="X485" s="5"/>
      <c r="Y485" s="5"/>
      <c r="Z485" s="5"/>
      <c r="AA485" s="5"/>
    </row>
    <row r="486" spans="1:27" x14ac:dyDescent="0.2">
      <c r="A486" s="17"/>
      <c r="B486" s="15"/>
      <c r="D486" s="15"/>
      <c r="E486" s="51"/>
      <c r="F486" s="51"/>
      <c r="G486" s="63"/>
      <c r="H486" s="7"/>
      <c r="I486" s="61" t="e">
        <f>INDEX('swingweight table'!$B$2:$B$2601,MATCH(MROUND(K486,0.175)+0.0001,'swingweight table'!$A$2:$A$2601,1))</f>
        <v>#N/A</v>
      </c>
      <c r="J486" s="60" t="e">
        <f>INDEX('swingweight table'!$B$2:$B$2601,MATCH(MROUND(O486,0.175)+0.0001,'swingweight table'!$A$2:$A$2601,1))</f>
        <v>#N/A</v>
      </c>
      <c r="K486" s="60">
        <f t="shared" si="69"/>
        <v>0</v>
      </c>
      <c r="L486" s="60">
        <f t="shared" si="70"/>
        <v>0</v>
      </c>
      <c r="M486" s="55" t="e">
        <f>INDEX('swingweight table'!$E$2:$E$2601,MATCH(IF(K486&lt;((MROUND(K486,0.175)+0.1)+(MROUND(K486,0.175)-0.075))/2,MROUND(K486,0.175)-0.0749,MROUND(K486,0.175)+0.1001),'swingweight table'!$D$2:$D$2601,1))</f>
        <v>#N/A</v>
      </c>
      <c r="N486" s="55">
        <f t="shared" si="63"/>
        <v>0</v>
      </c>
      <c r="O486" s="22">
        <f t="shared" si="71"/>
        <v>0</v>
      </c>
      <c r="P486" s="22">
        <f t="shared" si="64"/>
        <v>0</v>
      </c>
      <c r="Q486" s="22">
        <f t="shared" si="65"/>
        <v>0</v>
      </c>
      <c r="R486" s="22">
        <f t="shared" si="66"/>
        <v>0</v>
      </c>
      <c r="S486" s="24">
        <f t="shared" si="67"/>
        <v>0</v>
      </c>
      <c r="T486" s="24">
        <f t="shared" si="68"/>
        <v>0</v>
      </c>
      <c r="U486" s="5"/>
      <c r="V486" s="5"/>
      <c r="W486" s="5"/>
      <c r="X486" s="5"/>
      <c r="Y486" s="5"/>
      <c r="Z486" s="5"/>
      <c r="AA486" s="5"/>
    </row>
    <row r="487" spans="1:27" x14ac:dyDescent="0.2">
      <c r="A487" s="17"/>
      <c r="B487" s="15"/>
      <c r="D487" s="15"/>
      <c r="E487" s="51"/>
      <c r="F487" s="51"/>
      <c r="G487" s="63"/>
      <c r="H487" s="7"/>
      <c r="I487" s="61" t="e">
        <f>INDEX('swingweight table'!$B$2:$B$2601,MATCH(MROUND(K487,0.175)+0.0001,'swingweight table'!$A$2:$A$2601,1))</f>
        <v>#N/A</v>
      </c>
      <c r="J487" s="60" t="e">
        <f>INDEX('swingweight table'!$B$2:$B$2601,MATCH(MROUND(O487,0.175)+0.0001,'swingweight table'!$A$2:$A$2601,1))</f>
        <v>#N/A</v>
      </c>
      <c r="K487" s="60">
        <f t="shared" si="69"/>
        <v>0</v>
      </c>
      <c r="L487" s="60">
        <f t="shared" si="70"/>
        <v>0</v>
      </c>
      <c r="M487" s="55" t="e">
        <f>INDEX('swingweight table'!$E$2:$E$2601,MATCH(IF(K487&lt;((MROUND(K487,0.175)+0.1)+(MROUND(K487,0.175)-0.075))/2,MROUND(K487,0.175)-0.0749,MROUND(K487,0.175)+0.1001),'swingweight table'!$D$2:$D$2601,1))</f>
        <v>#N/A</v>
      </c>
      <c r="N487" s="55">
        <f t="shared" si="63"/>
        <v>0</v>
      </c>
      <c r="O487" s="22">
        <f t="shared" si="71"/>
        <v>0</v>
      </c>
      <c r="P487" s="22">
        <f t="shared" si="64"/>
        <v>0</v>
      </c>
      <c r="Q487" s="22">
        <f t="shared" si="65"/>
        <v>0</v>
      </c>
      <c r="R487" s="22">
        <f t="shared" si="66"/>
        <v>0</v>
      </c>
      <c r="S487" s="24">
        <f t="shared" si="67"/>
        <v>0</v>
      </c>
      <c r="T487" s="24">
        <f t="shared" si="68"/>
        <v>0</v>
      </c>
      <c r="U487" s="5"/>
      <c r="V487" s="5"/>
      <c r="W487" s="5"/>
      <c r="X487" s="5"/>
      <c r="Y487" s="5"/>
      <c r="Z487" s="5"/>
      <c r="AA487" s="5"/>
    </row>
    <row r="488" spans="1:27" x14ac:dyDescent="0.2">
      <c r="A488" s="17"/>
      <c r="B488" s="15"/>
      <c r="D488" s="15"/>
      <c r="E488" s="51"/>
      <c r="F488" s="51"/>
      <c r="G488" s="63"/>
      <c r="H488" s="7"/>
      <c r="I488" s="61" t="e">
        <f>INDEX('swingweight table'!$B$2:$B$2601,MATCH(MROUND(K488,0.175)+0.0001,'swingweight table'!$A$2:$A$2601,1))</f>
        <v>#N/A</v>
      </c>
      <c r="J488" s="60" t="e">
        <f>INDEX('swingweight table'!$B$2:$B$2601,MATCH(MROUND(O488,0.175)+0.0001,'swingweight table'!$A$2:$A$2601,1))</f>
        <v>#N/A</v>
      </c>
      <c r="K488" s="60">
        <f t="shared" si="69"/>
        <v>0</v>
      </c>
      <c r="L488" s="60">
        <f t="shared" si="70"/>
        <v>0</v>
      </c>
      <c r="M488" s="55" t="e">
        <f>INDEX('swingweight table'!$E$2:$E$2601,MATCH(IF(K488&lt;((MROUND(K488,0.175)+0.1)+(MROUND(K488,0.175)-0.075))/2,MROUND(K488,0.175)-0.0749,MROUND(K488,0.175)+0.1001),'swingweight table'!$D$2:$D$2601,1))</f>
        <v>#N/A</v>
      </c>
      <c r="N488" s="55">
        <f t="shared" si="63"/>
        <v>0</v>
      </c>
      <c r="O488" s="22">
        <f t="shared" si="71"/>
        <v>0</v>
      </c>
      <c r="P488" s="22">
        <f t="shared" si="64"/>
        <v>0</v>
      </c>
      <c r="Q488" s="22">
        <f t="shared" si="65"/>
        <v>0</v>
      </c>
      <c r="R488" s="22">
        <f t="shared" si="66"/>
        <v>0</v>
      </c>
      <c r="S488" s="24">
        <f t="shared" si="67"/>
        <v>0</v>
      </c>
      <c r="T488" s="24">
        <f t="shared" si="68"/>
        <v>0</v>
      </c>
      <c r="U488" s="5"/>
      <c r="V488" s="5"/>
      <c r="W488" s="5"/>
      <c r="X488" s="5"/>
      <c r="Y488" s="5"/>
      <c r="Z488" s="5"/>
      <c r="AA488" s="5"/>
    </row>
    <row r="489" spans="1:27" x14ac:dyDescent="0.2">
      <c r="A489" s="17"/>
      <c r="B489" s="15"/>
      <c r="D489" s="15"/>
      <c r="E489" s="51"/>
      <c r="F489" s="51"/>
      <c r="G489" s="63"/>
      <c r="H489" s="7"/>
      <c r="I489" s="61" t="e">
        <f>INDEX('swingweight table'!$B$2:$B$2601,MATCH(MROUND(K489,0.175)+0.0001,'swingweight table'!$A$2:$A$2601,1))</f>
        <v>#N/A</v>
      </c>
      <c r="J489" s="60" t="e">
        <f>INDEX('swingweight table'!$B$2:$B$2601,MATCH(MROUND(O489,0.175)+0.0001,'swingweight table'!$A$2:$A$2601,1))</f>
        <v>#N/A</v>
      </c>
      <c r="K489" s="60">
        <f t="shared" si="69"/>
        <v>0</v>
      </c>
      <c r="L489" s="60">
        <f t="shared" si="70"/>
        <v>0</v>
      </c>
      <c r="M489" s="55" t="e">
        <f>INDEX('swingweight table'!$E$2:$E$2601,MATCH(IF(K489&lt;((MROUND(K489,0.175)+0.1)+(MROUND(K489,0.175)-0.075))/2,MROUND(K489,0.175)-0.0749,MROUND(K489,0.175)+0.1001),'swingweight table'!$D$2:$D$2601,1))</f>
        <v>#N/A</v>
      </c>
      <c r="N489" s="55">
        <f t="shared" si="63"/>
        <v>0</v>
      </c>
      <c r="O489" s="22">
        <f t="shared" si="71"/>
        <v>0</v>
      </c>
      <c r="P489" s="22">
        <f t="shared" si="64"/>
        <v>0</v>
      </c>
      <c r="Q489" s="22">
        <f t="shared" si="65"/>
        <v>0</v>
      </c>
      <c r="R489" s="22">
        <f t="shared" si="66"/>
        <v>0</v>
      </c>
      <c r="S489" s="24">
        <f t="shared" si="67"/>
        <v>0</v>
      </c>
      <c r="T489" s="24">
        <f t="shared" si="68"/>
        <v>0</v>
      </c>
      <c r="U489" s="5"/>
      <c r="V489" s="5"/>
      <c r="W489" s="5"/>
      <c r="X489" s="5"/>
      <c r="Y489" s="5"/>
      <c r="Z489" s="5"/>
      <c r="AA489" s="5"/>
    </row>
    <row r="490" spans="1:27" x14ac:dyDescent="0.2">
      <c r="A490" s="17"/>
      <c r="B490" s="15"/>
      <c r="D490" s="15"/>
      <c r="E490" s="51"/>
      <c r="F490" s="51"/>
      <c r="G490" s="63"/>
      <c r="H490" s="7"/>
      <c r="I490" s="61" t="e">
        <f>INDEX('swingweight table'!$B$2:$B$2601,MATCH(MROUND(K490,0.175)+0.0001,'swingweight table'!$A$2:$A$2601,1))</f>
        <v>#N/A</v>
      </c>
      <c r="J490" s="60" t="e">
        <f>INDEX('swingweight table'!$B$2:$B$2601,MATCH(MROUND(O490,0.175)+0.0001,'swingweight table'!$A$2:$A$2601,1))</f>
        <v>#N/A</v>
      </c>
      <c r="K490" s="60">
        <f t="shared" si="69"/>
        <v>0</v>
      </c>
      <c r="L490" s="60">
        <f t="shared" si="70"/>
        <v>0</v>
      </c>
      <c r="M490" s="55" t="e">
        <f>INDEX('swingweight table'!$E$2:$E$2601,MATCH(IF(K490&lt;((MROUND(K490,0.175)+0.1)+(MROUND(K490,0.175)-0.075))/2,MROUND(K490,0.175)-0.0749,MROUND(K490,0.175)+0.1001),'swingweight table'!$D$2:$D$2601,1))</f>
        <v>#N/A</v>
      </c>
      <c r="N490" s="55">
        <f t="shared" si="63"/>
        <v>0</v>
      </c>
      <c r="O490" s="22">
        <f t="shared" si="71"/>
        <v>0</v>
      </c>
      <c r="P490" s="22">
        <f t="shared" si="64"/>
        <v>0</v>
      </c>
      <c r="Q490" s="22">
        <f t="shared" si="65"/>
        <v>0</v>
      </c>
      <c r="R490" s="22">
        <f t="shared" si="66"/>
        <v>0</v>
      </c>
      <c r="S490" s="24">
        <f t="shared" si="67"/>
        <v>0</v>
      </c>
      <c r="T490" s="24">
        <f t="shared" si="68"/>
        <v>0</v>
      </c>
      <c r="U490" s="5"/>
      <c r="V490" s="5"/>
      <c r="W490" s="5"/>
      <c r="X490" s="5"/>
      <c r="Y490" s="5"/>
      <c r="Z490" s="5"/>
      <c r="AA490" s="5"/>
    </row>
    <row r="491" spans="1:27" x14ac:dyDescent="0.2">
      <c r="A491" s="17"/>
      <c r="B491" s="15"/>
      <c r="D491" s="15"/>
      <c r="E491" s="51"/>
      <c r="F491" s="51"/>
      <c r="G491" s="63"/>
      <c r="H491" s="7"/>
      <c r="I491" s="61" t="e">
        <f>INDEX('swingweight table'!$B$2:$B$2601,MATCH(MROUND(K491,0.175)+0.0001,'swingweight table'!$A$2:$A$2601,1))</f>
        <v>#N/A</v>
      </c>
      <c r="J491" s="60" t="e">
        <f>INDEX('swingweight table'!$B$2:$B$2601,MATCH(MROUND(O491,0.175)+0.0001,'swingweight table'!$A$2:$A$2601,1))</f>
        <v>#N/A</v>
      </c>
      <c r="K491" s="60">
        <f t="shared" si="69"/>
        <v>0</v>
      </c>
      <c r="L491" s="60">
        <f t="shared" si="70"/>
        <v>0</v>
      </c>
      <c r="M491" s="55" t="e">
        <f>INDEX('swingweight table'!$E$2:$E$2601,MATCH(IF(K491&lt;((MROUND(K491,0.175)+0.1)+(MROUND(K491,0.175)-0.075))/2,MROUND(K491,0.175)-0.0749,MROUND(K491,0.175)+0.1001),'swingweight table'!$D$2:$D$2601,1))</f>
        <v>#N/A</v>
      </c>
      <c r="N491" s="55">
        <f t="shared" si="63"/>
        <v>0</v>
      </c>
      <c r="O491" s="22">
        <f t="shared" si="71"/>
        <v>0</v>
      </c>
      <c r="P491" s="22">
        <f t="shared" si="64"/>
        <v>0</v>
      </c>
      <c r="Q491" s="22">
        <f t="shared" si="65"/>
        <v>0</v>
      </c>
      <c r="R491" s="22">
        <f t="shared" si="66"/>
        <v>0</v>
      </c>
      <c r="S491" s="24">
        <f t="shared" si="67"/>
        <v>0</v>
      </c>
      <c r="T491" s="24">
        <f t="shared" si="68"/>
        <v>0</v>
      </c>
      <c r="U491" s="5"/>
      <c r="V491" s="5"/>
      <c r="W491" s="5"/>
      <c r="X491" s="5"/>
      <c r="Y491" s="5"/>
      <c r="Z491" s="5"/>
      <c r="AA491" s="5"/>
    </row>
    <row r="492" spans="1:27" x14ac:dyDescent="0.2">
      <c r="A492" s="17"/>
      <c r="B492" s="15"/>
      <c r="D492" s="15"/>
      <c r="E492" s="51"/>
      <c r="F492" s="51"/>
      <c r="G492" s="63"/>
      <c r="H492" s="7"/>
      <c r="I492" s="61" t="e">
        <f>INDEX('swingweight table'!$B$2:$B$2601,MATCH(MROUND(K492,0.175)+0.0001,'swingweight table'!$A$2:$A$2601,1))</f>
        <v>#N/A</v>
      </c>
      <c r="J492" s="60" t="e">
        <f>INDEX('swingweight table'!$B$2:$B$2601,MATCH(MROUND(O492,0.175)+0.0001,'swingweight table'!$A$2:$A$2601,1))</f>
        <v>#N/A</v>
      </c>
      <c r="K492" s="60">
        <f t="shared" si="69"/>
        <v>0</v>
      </c>
      <c r="L492" s="60">
        <f t="shared" si="70"/>
        <v>0</v>
      </c>
      <c r="M492" s="55" t="e">
        <f>INDEX('swingweight table'!$E$2:$E$2601,MATCH(IF(K492&lt;((MROUND(K492,0.175)+0.1)+(MROUND(K492,0.175)-0.075))/2,MROUND(K492,0.175)-0.0749,MROUND(K492,0.175)+0.1001),'swingweight table'!$D$2:$D$2601,1))</f>
        <v>#N/A</v>
      </c>
      <c r="N492" s="55">
        <f t="shared" si="63"/>
        <v>0</v>
      </c>
      <c r="O492" s="22">
        <f t="shared" si="71"/>
        <v>0</v>
      </c>
      <c r="P492" s="22">
        <f t="shared" si="64"/>
        <v>0</v>
      </c>
      <c r="Q492" s="22">
        <f t="shared" si="65"/>
        <v>0</v>
      </c>
      <c r="R492" s="22">
        <f t="shared" si="66"/>
        <v>0</v>
      </c>
      <c r="S492" s="24">
        <f t="shared" si="67"/>
        <v>0</v>
      </c>
      <c r="T492" s="24">
        <f t="shared" si="68"/>
        <v>0</v>
      </c>
      <c r="U492" s="5"/>
      <c r="V492" s="5"/>
      <c r="W492" s="5"/>
      <c r="X492" s="5"/>
      <c r="Y492" s="5"/>
      <c r="Z492" s="5"/>
      <c r="AA492" s="5"/>
    </row>
    <row r="493" spans="1:27" x14ac:dyDescent="0.2">
      <c r="A493" s="17"/>
      <c r="B493" s="15"/>
      <c r="D493" s="15"/>
      <c r="E493" s="51"/>
      <c r="F493" s="51"/>
      <c r="G493" s="63"/>
      <c r="H493" s="7"/>
      <c r="I493" s="61" t="e">
        <f>INDEX('swingweight table'!$B$2:$B$2601,MATCH(MROUND(K493,0.175)+0.0001,'swingweight table'!$A$2:$A$2601,1))</f>
        <v>#N/A</v>
      </c>
      <c r="J493" s="60" t="e">
        <f>INDEX('swingweight table'!$B$2:$B$2601,MATCH(MROUND(O493,0.175)+0.0001,'swingweight table'!$A$2:$A$2601,1))</f>
        <v>#N/A</v>
      </c>
      <c r="K493" s="60">
        <f t="shared" si="69"/>
        <v>0</v>
      </c>
      <c r="L493" s="60">
        <f t="shared" si="70"/>
        <v>0</v>
      </c>
      <c r="M493" s="55" t="e">
        <f>INDEX('swingweight table'!$E$2:$E$2601,MATCH(IF(K493&lt;((MROUND(K493,0.175)+0.1)+(MROUND(K493,0.175)-0.075))/2,MROUND(K493,0.175)-0.0749,MROUND(K493,0.175)+0.1001),'swingweight table'!$D$2:$D$2601,1))</f>
        <v>#N/A</v>
      </c>
      <c r="N493" s="55">
        <f t="shared" si="63"/>
        <v>0</v>
      </c>
      <c r="O493" s="22">
        <f t="shared" si="71"/>
        <v>0</v>
      </c>
      <c r="P493" s="22">
        <f t="shared" si="64"/>
        <v>0</v>
      </c>
      <c r="Q493" s="22">
        <f t="shared" si="65"/>
        <v>0</v>
      </c>
      <c r="R493" s="22">
        <f t="shared" si="66"/>
        <v>0</v>
      </c>
      <c r="S493" s="24">
        <f t="shared" si="67"/>
        <v>0</v>
      </c>
      <c r="T493" s="24">
        <f t="shared" si="68"/>
        <v>0</v>
      </c>
      <c r="U493" s="5"/>
      <c r="V493" s="5"/>
      <c r="W493" s="5"/>
      <c r="X493" s="5"/>
      <c r="Y493" s="5"/>
      <c r="Z493" s="5"/>
      <c r="AA493" s="5"/>
    </row>
    <row r="494" spans="1:27" x14ac:dyDescent="0.2">
      <c r="A494" s="17"/>
      <c r="B494" s="15"/>
      <c r="D494" s="15"/>
      <c r="E494" s="51"/>
      <c r="F494" s="51"/>
      <c r="G494" s="63"/>
      <c r="H494" s="7"/>
      <c r="I494" s="61" t="e">
        <f>INDEX('swingweight table'!$B$2:$B$2601,MATCH(MROUND(K494,0.175)+0.0001,'swingweight table'!$A$2:$A$2601,1))</f>
        <v>#N/A</v>
      </c>
      <c r="J494" s="60" t="e">
        <f>INDEX('swingweight table'!$B$2:$B$2601,MATCH(MROUND(O494,0.175)+0.0001,'swingweight table'!$A$2:$A$2601,1))</f>
        <v>#N/A</v>
      </c>
      <c r="K494" s="60">
        <f t="shared" si="69"/>
        <v>0</v>
      </c>
      <c r="L494" s="60">
        <f t="shared" si="70"/>
        <v>0</v>
      </c>
      <c r="M494" s="55" t="e">
        <f>INDEX('swingweight table'!$E$2:$E$2601,MATCH(IF(K494&lt;((MROUND(K494,0.175)+0.1)+(MROUND(K494,0.175)-0.075))/2,MROUND(K494,0.175)-0.0749,MROUND(K494,0.175)+0.1001),'swingweight table'!$D$2:$D$2601,1))</f>
        <v>#N/A</v>
      </c>
      <c r="N494" s="55">
        <f t="shared" si="63"/>
        <v>0</v>
      </c>
      <c r="O494" s="22">
        <f t="shared" si="71"/>
        <v>0</v>
      </c>
      <c r="P494" s="22">
        <f t="shared" si="64"/>
        <v>0</v>
      </c>
      <c r="Q494" s="22">
        <f t="shared" si="65"/>
        <v>0</v>
      </c>
      <c r="R494" s="22">
        <f t="shared" si="66"/>
        <v>0</v>
      </c>
      <c r="S494" s="24">
        <f t="shared" si="67"/>
        <v>0</v>
      </c>
      <c r="T494" s="24">
        <f t="shared" si="68"/>
        <v>0</v>
      </c>
      <c r="U494" s="5"/>
      <c r="V494" s="5"/>
      <c r="W494" s="5"/>
      <c r="X494" s="5"/>
      <c r="Y494" s="5"/>
      <c r="Z494" s="5"/>
      <c r="AA494" s="5"/>
    </row>
    <row r="495" spans="1:27" x14ac:dyDescent="0.2">
      <c r="A495" s="17"/>
      <c r="B495" s="15"/>
      <c r="D495" s="15"/>
      <c r="E495" s="51"/>
      <c r="F495" s="51"/>
      <c r="G495" s="63"/>
      <c r="H495" s="7"/>
      <c r="I495" s="61" t="e">
        <f>INDEX('swingweight table'!$B$2:$B$2601,MATCH(MROUND(K495,0.175)+0.0001,'swingweight table'!$A$2:$A$2601,1))</f>
        <v>#N/A</v>
      </c>
      <c r="J495" s="60" t="e">
        <f>INDEX('swingweight table'!$B$2:$B$2601,MATCH(MROUND(O495,0.175)+0.0001,'swingweight table'!$A$2:$A$2601,1))</f>
        <v>#N/A</v>
      </c>
      <c r="K495" s="60">
        <f t="shared" si="69"/>
        <v>0</v>
      </c>
      <c r="L495" s="60">
        <f t="shared" si="70"/>
        <v>0</v>
      </c>
      <c r="M495" s="55" t="e">
        <f>INDEX('swingweight table'!$E$2:$E$2601,MATCH(IF(K495&lt;((MROUND(K495,0.175)+0.1)+(MROUND(K495,0.175)-0.075))/2,MROUND(K495,0.175)-0.0749,MROUND(K495,0.175)+0.1001),'swingweight table'!$D$2:$D$2601,1))</f>
        <v>#N/A</v>
      </c>
      <c r="N495" s="55">
        <f t="shared" si="63"/>
        <v>0</v>
      </c>
      <c r="O495" s="22">
        <f t="shared" si="71"/>
        <v>0</v>
      </c>
      <c r="P495" s="22">
        <f t="shared" si="64"/>
        <v>0</v>
      </c>
      <c r="Q495" s="22">
        <f t="shared" si="65"/>
        <v>0</v>
      </c>
      <c r="R495" s="22">
        <f t="shared" si="66"/>
        <v>0</v>
      </c>
      <c r="S495" s="24">
        <f t="shared" si="67"/>
        <v>0</v>
      </c>
      <c r="T495" s="24">
        <f t="shared" si="68"/>
        <v>0</v>
      </c>
      <c r="U495" s="5"/>
      <c r="V495" s="5"/>
      <c r="W495" s="5"/>
      <c r="X495" s="5"/>
      <c r="Y495" s="5"/>
      <c r="Z495" s="5"/>
      <c r="AA495" s="5"/>
    </row>
    <row r="496" spans="1:27" x14ac:dyDescent="0.2">
      <c r="A496" s="17"/>
      <c r="B496" s="15"/>
      <c r="D496" s="15"/>
      <c r="E496" s="51"/>
      <c r="F496" s="51"/>
      <c r="G496" s="63"/>
      <c r="H496" s="7"/>
      <c r="I496" s="61" t="e">
        <f>INDEX('swingweight table'!$B$2:$B$2601,MATCH(MROUND(K496,0.175)+0.0001,'swingweight table'!$A$2:$A$2601,1))</f>
        <v>#N/A</v>
      </c>
      <c r="J496" s="60" t="e">
        <f>INDEX('swingweight table'!$B$2:$B$2601,MATCH(MROUND(O496,0.175)+0.0001,'swingweight table'!$A$2:$A$2601,1))</f>
        <v>#N/A</v>
      </c>
      <c r="K496" s="60">
        <f t="shared" si="69"/>
        <v>0</v>
      </c>
      <c r="L496" s="60">
        <f t="shared" si="70"/>
        <v>0</v>
      </c>
      <c r="M496" s="55" t="e">
        <f>INDEX('swingweight table'!$E$2:$E$2601,MATCH(IF(K496&lt;((MROUND(K496,0.175)+0.1)+(MROUND(K496,0.175)-0.075))/2,MROUND(K496,0.175)-0.0749,MROUND(K496,0.175)+0.1001),'swingweight table'!$D$2:$D$2601,1))</f>
        <v>#N/A</v>
      </c>
      <c r="N496" s="55">
        <f t="shared" si="63"/>
        <v>0</v>
      </c>
      <c r="O496" s="22">
        <f t="shared" si="71"/>
        <v>0</v>
      </c>
      <c r="P496" s="22">
        <f t="shared" si="64"/>
        <v>0</v>
      </c>
      <c r="Q496" s="22">
        <f t="shared" si="65"/>
        <v>0</v>
      </c>
      <c r="R496" s="22">
        <f t="shared" si="66"/>
        <v>0</v>
      </c>
      <c r="S496" s="24">
        <f t="shared" si="67"/>
        <v>0</v>
      </c>
      <c r="T496" s="24">
        <f t="shared" si="68"/>
        <v>0</v>
      </c>
      <c r="U496" s="5"/>
      <c r="V496" s="5"/>
      <c r="W496" s="5"/>
      <c r="X496" s="5"/>
      <c r="Y496" s="5"/>
      <c r="Z496" s="5"/>
      <c r="AA496" s="5"/>
    </row>
    <row r="497" spans="1:27" x14ac:dyDescent="0.2">
      <c r="A497" s="17"/>
      <c r="B497" s="15"/>
      <c r="D497" s="15"/>
      <c r="E497" s="51"/>
      <c r="F497" s="51"/>
      <c r="G497" s="63"/>
      <c r="H497" s="7"/>
      <c r="I497" s="61" t="e">
        <f>INDEX('swingweight table'!$B$2:$B$2601,MATCH(MROUND(K497,0.175)+0.0001,'swingweight table'!$A$2:$A$2601,1))</f>
        <v>#N/A</v>
      </c>
      <c r="J497" s="60" t="e">
        <f>INDEX('swingweight table'!$B$2:$B$2601,MATCH(MROUND(O497,0.175)+0.0001,'swingweight table'!$A$2:$A$2601,1))</f>
        <v>#N/A</v>
      </c>
      <c r="K497" s="60">
        <f t="shared" si="69"/>
        <v>0</v>
      </c>
      <c r="L497" s="60">
        <f t="shared" si="70"/>
        <v>0</v>
      </c>
      <c r="M497" s="55" t="e">
        <f>INDEX('swingweight table'!$E$2:$E$2601,MATCH(IF(K497&lt;((MROUND(K497,0.175)+0.1)+(MROUND(K497,0.175)-0.075))/2,MROUND(K497,0.175)-0.0749,MROUND(K497,0.175)+0.1001),'swingweight table'!$D$2:$D$2601,1))</f>
        <v>#N/A</v>
      </c>
      <c r="N497" s="55">
        <f t="shared" si="63"/>
        <v>0</v>
      </c>
      <c r="O497" s="22">
        <f t="shared" si="71"/>
        <v>0</v>
      </c>
      <c r="P497" s="22">
        <f t="shared" si="64"/>
        <v>0</v>
      </c>
      <c r="Q497" s="22">
        <f t="shared" si="65"/>
        <v>0</v>
      </c>
      <c r="R497" s="22">
        <f t="shared" si="66"/>
        <v>0</v>
      </c>
      <c r="S497" s="24">
        <f t="shared" si="67"/>
        <v>0</v>
      </c>
      <c r="T497" s="24">
        <f t="shared" si="68"/>
        <v>0</v>
      </c>
      <c r="U497" s="5"/>
      <c r="V497" s="5"/>
      <c r="W497" s="5"/>
      <c r="X497" s="5"/>
      <c r="Y497" s="5"/>
      <c r="Z497" s="5"/>
      <c r="AA497" s="5"/>
    </row>
    <row r="498" spans="1:27" x14ac:dyDescent="0.2">
      <c r="A498" s="17"/>
      <c r="B498" s="15"/>
      <c r="D498" s="15"/>
      <c r="E498" s="51"/>
      <c r="F498" s="51"/>
      <c r="G498" s="63"/>
      <c r="H498" s="7"/>
      <c r="I498" s="61" t="e">
        <f>INDEX('swingweight table'!$B$2:$B$2601,MATCH(MROUND(K498,0.175)+0.0001,'swingweight table'!$A$2:$A$2601,1))</f>
        <v>#N/A</v>
      </c>
      <c r="J498" s="60" t="e">
        <f>INDEX('swingweight table'!$B$2:$B$2601,MATCH(MROUND(O498,0.175)+0.0001,'swingweight table'!$A$2:$A$2601,1))</f>
        <v>#N/A</v>
      </c>
      <c r="K498" s="60">
        <f t="shared" si="69"/>
        <v>0</v>
      </c>
      <c r="L498" s="60">
        <f t="shared" si="70"/>
        <v>0</v>
      </c>
      <c r="M498" s="55" t="e">
        <f>INDEX('swingweight table'!$E$2:$E$2601,MATCH(IF(K498&lt;((MROUND(K498,0.175)+0.1)+(MROUND(K498,0.175)-0.075))/2,MROUND(K498,0.175)-0.0749,MROUND(K498,0.175)+0.1001),'swingweight table'!$D$2:$D$2601,1))</f>
        <v>#N/A</v>
      </c>
      <c r="N498" s="55">
        <f t="shared" si="63"/>
        <v>0</v>
      </c>
      <c r="O498" s="22">
        <f t="shared" si="71"/>
        <v>0</v>
      </c>
      <c r="P498" s="22">
        <f t="shared" si="64"/>
        <v>0</v>
      </c>
      <c r="Q498" s="22">
        <f t="shared" si="65"/>
        <v>0</v>
      </c>
      <c r="R498" s="22">
        <f t="shared" si="66"/>
        <v>0</v>
      </c>
      <c r="S498" s="24">
        <f t="shared" si="67"/>
        <v>0</v>
      </c>
      <c r="T498" s="24">
        <f t="shared" si="68"/>
        <v>0</v>
      </c>
      <c r="U498" s="5"/>
      <c r="V498" s="5"/>
      <c r="W498" s="5"/>
      <c r="X498" s="5"/>
      <c r="Y498" s="5"/>
      <c r="Z498" s="5"/>
      <c r="AA498" s="5"/>
    </row>
    <row r="499" spans="1:27" x14ac:dyDescent="0.2">
      <c r="A499" s="17"/>
      <c r="B499" s="15"/>
      <c r="D499" s="15"/>
      <c r="E499" s="51"/>
      <c r="F499" s="51"/>
      <c r="G499" s="63"/>
      <c r="H499" s="7"/>
      <c r="I499" s="61" t="e">
        <f>INDEX('swingweight table'!$B$2:$B$2601,MATCH(MROUND(K499,0.175)+0.0001,'swingweight table'!$A$2:$A$2601,1))</f>
        <v>#N/A</v>
      </c>
      <c r="J499" s="60" t="e">
        <f>INDEX('swingweight table'!$B$2:$B$2601,MATCH(MROUND(O499,0.175)+0.0001,'swingweight table'!$A$2:$A$2601,1))</f>
        <v>#N/A</v>
      </c>
      <c r="K499" s="60">
        <f t="shared" si="69"/>
        <v>0</v>
      </c>
      <c r="L499" s="60">
        <f t="shared" si="70"/>
        <v>0</v>
      </c>
      <c r="M499" s="55" t="e">
        <f>INDEX('swingweight table'!$E$2:$E$2601,MATCH(IF(K499&lt;((MROUND(K499,0.175)+0.1)+(MROUND(K499,0.175)-0.075))/2,MROUND(K499,0.175)-0.0749,MROUND(K499,0.175)+0.1001),'swingweight table'!$D$2:$D$2601,1))</f>
        <v>#N/A</v>
      </c>
      <c r="N499" s="55">
        <f t="shared" si="63"/>
        <v>0</v>
      </c>
      <c r="O499" s="22">
        <f t="shared" si="71"/>
        <v>0</v>
      </c>
      <c r="P499" s="22">
        <f t="shared" si="64"/>
        <v>0</v>
      </c>
      <c r="Q499" s="22">
        <f t="shared" si="65"/>
        <v>0</v>
      </c>
      <c r="R499" s="22">
        <f t="shared" si="66"/>
        <v>0</v>
      </c>
      <c r="S499" s="24">
        <f t="shared" si="67"/>
        <v>0</v>
      </c>
      <c r="T499" s="24">
        <f t="shared" si="68"/>
        <v>0</v>
      </c>
      <c r="U499" s="5"/>
      <c r="V499" s="5"/>
      <c r="W499" s="5"/>
      <c r="X499" s="5"/>
      <c r="Y499" s="5"/>
      <c r="Z499" s="5"/>
      <c r="AA499" s="5"/>
    </row>
    <row r="500" spans="1:27" x14ac:dyDescent="0.2">
      <c r="A500" s="17"/>
      <c r="B500" s="15"/>
      <c r="D500" s="15"/>
      <c r="E500" s="51"/>
      <c r="F500" s="51"/>
      <c r="G500" s="63"/>
      <c r="H500" s="7"/>
      <c r="I500" s="61" t="e">
        <f>INDEX('swingweight table'!$B$2:$B$2601,MATCH(MROUND(K500,0.175)+0.0001,'swingweight table'!$A$2:$A$2601,1))</f>
        <v>#N/A</v>
      </c>
      <c r="J500" s="60" t="e">
        <f>INDEX('swingweight table'!$B$2:$B$2601,MATCH(MROUND(O500,0.175)+0.0001,'swingweight table'!$A$2:$A$2601,1))</f>
        <v>#N/A</v>
      </c>
      <c r="K500" s="60">
        <f t="shared" si="69"/>
        <v>0</v>
      </c>
      <c r="L500" s="60">
        <f t="shared" si="70"/>
        <v>0</v>
      </c>
      <c r="M500" s="55" t="e">
        <f>INDEX('swingweight table'!$E$2:$E$2601,MATCH(IF(K500&lt;((MROUND(K500,0.175)+0.1)+(MROUND(K500,0.175)-0.075))/2,MROUND(K500,0.175)-0.0749,MROUND(K500,0.175)+0.1001),'swingweight table'!$D$2:$D$2601,1))</f>
        <v>#N/A</v>
      </c>
      <c r="N500" s="55">
        <f t="shared" si="63"/>
        <v>0</v>
      </c>
      <c r="O500" s="22">
        <f t="shared" si="71"/>
        <v>0</v>
      </c>
      <c r="P500" s="22">
        <f t="shared" si="64"/>
        <v>0</v>
      </c>
      <c r="Q500" s="22">
        <f t="shared" si="65"/>
        <v>0</v>
      </c>
      <c r="R500" s="22">
        <f t="shared" si="66"/>
        <v>0</v>
      </c>
      <c r="S500" s="24">
        <f t="shared" si="67"/>
        <v>0</v>
      </c>
      <c r="T500" s="24">
        <f t="shared" si="68"/>
        <v>0</v>
      </c>
      <c r="U500" s="5"/>
      <c r="V500" s="5"/>
      <c r="W500" s="5"/>
      <c r="X500" s="5"/>
      <c r="Y500" s="5"/>
      <c r="Z500" s="5"/>
      <c r="AA500" s="5"/>
    </row>
    <row r="501" spans="1:27" x14ac:dyDescent="0.2">
      <c r="A501" s="17"/>
      <c r="B501" s="15"/>
      <c r="D501" s="15"/>
      <c r="E501" s="51"/>
      <c r="F501" s="51"/>
      <c r="G501" s="63"/>
      <c r="H501" s="7"/>
      <c r="I501" s="61" t="e">
        <f>INDEX('swingweight table'!$B$2:$B$2601,MATCH(MROUND(K501,0.175)+0.0001,'swingweight table'!$A$2:$A$2601,1))</f>
        <v>#N/A</v>
      </c>
      <c r="J501" s="60" t="e">
        <f>INDEX('swingweight table'!$B$2:$B$2601,MATCH(MROUND(O501,0.175)+0.0001,'swingweight table'!$A$2:$A$2601,1))</f>
        <v>#N/A</v>
      </c>
      <c r="K501" s="60">
        <f t="shared" si="69"/>
        <v>0</v>
      </c>
      <c r="L501" s="60">
        <f t="shared" si="70"/>
        <v>0</v>
      </c>
      <c r="M501" s="55" t="e">
        <f>INDEX('swingweight table'!$E$2:$E$2601,MATCH(IF(K501&lt;((MROUND(K501,0.175)+0.1)+(MROUND(K501,0.175)-0.075))/2,MROUND(K501,0.175)-0.0749,MROUND(K501,0.175)+0.1001),'swingweight table'!$D$2:$D$2601,1))</f>
        <v>#N/A</v>
      </c>
      <c r="N501" s="55">
        <f t="shared" si="63"/>
        <v>0</v>
      </c>
      <c r="O501" s="22">
        <f t="shared" si="71"/>
        <v>0</v>
      </c>
      <c r="P501" s="22">
        <f t="shared" si="64"/>
        <v>0</v>
      </c>
      <c r="Q501" s="22">
        <f t="shared" si="65"/>
        <v>0</v>
      </c>
      <c r="R501" s="22">
        <f t="shared" si="66"/>
        <v>0</v>
      </c>
      <c r="S501" s="24">
        <f t="shared" si="67"/>
        <v>0</v>
      </c>
      <c r="T501" s="24">
        <f t="shared" si="68"/>
        <v>0</v>
      </c>
      <c r="U501" s="5"/>
      <c r="V501" s="5"/>
      <c r="W501" s="5"/>
      <c r="X501" s="5"/>
      <c r="Y501" s="5"/>
      <c r="Z501" s="5"/>
      <c r="AA501" s="5"/>
    </row>
    <row r="502" spans="1:27" x14ac:dyDescent="0.2">
      <c r="A502" s="14"/>
      <c r="B502" s="15"/>
      <c r="D502" s="15"/>
      <c r="E502" s="51"/>
      <c r="F502" s="51"/>
      <c r="G502" s="63"/>
      <c r="H502" s="7"/>
      <c r="I502" s="61" t="e">
        <f>INDEX('swingweight table'!$B$2:$B$2601,MATCH(MROUND(K502,0.175)+0.0001,'swingweight table'!$A$2:$A$2601,1))</f>
        <v>#N/A</v>
      </c>
      <c r="J502" s="60" t="e">
        <f>INDEX('swingweight table'!$B$2:$B$2601,MATCH(MROUND(O502,0.175)+0.0001,'swingweight table'!$A$2:$A$2601,1))</f>
        <v>#N/A</v>
      </c>
      <c r="K502" s="60">
        <f t="shared" si="69"/>
        <v>0</v>
      </c>
      <c r="L502" s="60">
        <f t="shared" si="70"/>
        <v>0</v>
      </c>
      <c r="M502" s="55" t="e">
        <f>INDEX('swingweight table'!$E$2:$E$2601,MATCH(IF(K502&lt;((MROUND(K502,0.175)+0.1)+(MROUND(K502,0.175)-0.075))/2,MROUND(K502,0.175)-0.0749,MROUND(K502,0.175)+0.1001),'swingweight table'!$D$2:$D$2601,1))</f>
        <v>#N/A</v>
      </c>
      <c r="N502" s="55">
        <f t="shared" si="63"/>
        <v>0</v>
      </c>
      <c r="O502" s="22">
        <f t="shared" si="71"/>
        <v>0</v>
      </c>
      <c r="P502" s="22">
        <f t="shared" si="64"/>
        <v>0</v>
      </c>
      <c r="Q502" s="22">
        <f t="shared" si="65"/>
        <v>0</v>
      </c>
      <c r="R502" s="22">
        <f t="shared" si="66"/>
        <v>0</v>
      </c>
      <c r="S502" s="24">
        <f t="shared" si="67"/>
        <v>0</v>
      </c>
      <c r="T502" s="24">
        <f t="shared" si="68"/>
        <v>0</v>
      </c>
      <c r="U502" s="5"/>
      <c r="V502" s="5"/>
      <c r="W502" s="5"/>
      <c r="X502" s="5"/>
      <c r="Y502" s="5"/>
      <c r="Z502" s="5"/>
      <c r="AA502" s="5"/>
    </row>
  </sheetData>
  <pageMargins left="0.25" right="0.25" top="0.75" bottom="0.75" header="0.3" footer="0.3"/>
  <pageSetup orientation="landscape" horizontalDpi="0" verticalDpi="0" r:id="rId1"/>
  <headerFooter>
    <oddFooter>&amp;LPage &amp;P of &amp;N</oddFooter>
  </headerFooter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502"/>
  <sheetViews>
    <sheetView tabSelected="1" zoomScaleNormal="100" zoomScaleSheetLayoutView="100" workbookViewId="0">
      <pane xSplit="1" ySplit="2" topLeftCell="B3" activePane="bottomRight" state="frozen"/>
      <selection pane="bottomLeft" activeCell="A3" sqref="A3"/>
      <selection pane="topRight" activeCell="B1" sqref="B1"/>
      <selection pane="bottomRight" activeCell="AI4" sqref="AI4"/>
    </sheetView>
  </sheetViews>
  <sheetFormatPr defaultColWidth="8.7421875" defaultRowHeight="15" x14ac:dyDescent="0.2"/>
  <cols>
    <col min="1" max="1" width="41.296875" style="18" customWidth="1"/>
    <col min="2" max="2" width="11.97265625" customWidth="1"/>
    <col min="3" max="13" width="8.203125" style="16" customWidth="1"/>
    <col min="14" max="15" width="8.203125" style="52" customWidth="1"/>
    <col min="16" max="21" width="8.203125" style="16" customWidth="1"/>
    <col min="22" max="23" width="8.203125" customWidth="1"/>
    <col min="24" max="29" width="8.203125" style="16" customWidth="1"/>
    <col min="30" max="30" width="2.5546875" style="16" hidden="1" customWidth="1"/>
    <col min="31" max="31" width="0" hidden="1" customWidth="1"/>
    <col min="32" max="32" width="7.53125" hidden="1" customWidth="1"/>
    <col min="33" max="33" width="9.953125" style="40" customWidth="1"/>
    <col min="34" max="34" width="7.53125" customWidth="1"/>
    <col min="35" max="37" width="7.53125" style="4" customWidth="1"/>
    <col min="38" max="38" width="7.53125" customWidth="1"/>
    <col min="39" max="39" width="9.14453125" customWidth="1"/>
    <col min="40" max="40" width="9.01171875" style="19" customWidth="1"/>
    <col min="41" max="42" width="7.6640625" style="22" customWidth="1"/>
    <col min="43" max="43" width="7.6640625" style="22" hidden="1" customWidth="1"/>
    <col min="44" max="44" width="7.6640625" style="24" customWidth="1"/>
    <col min="45" max="46" width="8.7421875" style="5"/>
    <col min="47" max="47" width="10.0859375" style="5" customWidth="1"/>
    <col min="48" max="16384" width="8.7421875" style="5"/>
  </cols>
  <sheetData>
    <row r="1" spans="1:44" ht="21" x14ac:dyDescent="0.3">
      <c r="A1" s="67" t="s">
        <v>2690</v>
      </c>
      <c r="B1" s="68" t="s">
        <v>2606</v>
      </c>
      <c r="C1" s="65" t="s">
        <v>2676</v>
      </c>
      <c r="D1" s="65" t="s">
        <v>2677</v>
      </c>
      <c r="E1" s="65" t="s">
        <v>2677</v>
      </c>
      <c r="F1" s="65" t="s">
        <v>2677</v>
      </c>
      <c r="G1" s="65" t="s">
        <v>2677</v>
      </c>
      <c r="H1" s="65" t="s">
        <v>2677</v>
      </c>
      <c r="I1" s="65" t="s">
        <v>2677</v>
      </c>
      <c r="J1" s="65" t="s">
        <v>2677</v>
      </c>
      <c r="K1" s="65" t="s">
        <v>2677</v>
      </c>
      <c r="L1" s="65" t="s">
        <v>2677</v>
      </c>
      <c r="M1" s="65" t="s">
        <v>2677</v>
      </c>
      <c r="N1" s="65" t="s">
        <v>2677</v>
      </c>
      <c r="O1" s="65" t="s">
        <v>2677</v>
      </c>
      <c r="P1" s="65" t="s">
        <v>2677</v>
      </c>
      <c r="Q1" s="65" t="s">
        <v>2677</v>
      </c>
      <c r="R1" s="65" t="s">
        <v>2677</v>
      </c>
      <c r="S1" s="65" t="s">
        <v>2677</v>
      </c>
      <c r="T1" s="65" t="s">
        <v>2677</v>
      </c>
      <c r="U1" s="65" t="s">
        <v>2677</v>
      </c>
      <c r="V1" s="65" t="s">
        <v>2677</v>
      </c>
      <c r="W1" s="65" t="s">
        <v>2677</v>
      </c>
      <c r="X1" s="65" t="s">
        <v>2677</v>
      </c>
      <c r="Y1" s="65" t="s">
        <v>2677</v>
      </c>
      <c r="Z1" s="65" t="s">
        <v>2677</v>
      </c>
      <c r="AA1" s="65" t="s">
        <v>2677</v>
      </c>
      <c r="AB1" s="65" t="s">
        <v>2677</v>
      </c>
      <c r="AC1" s="29"/>
      <c r="AD1" s="26"/>
      <c r="AE1" s="58"/>
      <c r="AF1" s="53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ht="60" x14ac:dyDescent="0.2">
      <c r="A2" s="11" t="s">
        <v>2675</v>
      </c>
      <c r="B2" s="20" t="s">
        <v>2674</v>
      </c>
      <c r="C2" s="57" t="s">
        <v>2657</v>
      </c>
      <c r="D2" s="66" t="s">
        <v>2684</v>
      </c>
      <c r="E2" s="57" t="s">
        <v>2658</v>
      </c>
      <c r="F2" s="66" t="s">
        <v>2685</v>
      </c>
      <c r="G2" s="57" t="s">
        <v>2660</v>
      </c>
      <c r="H2" s="57" t="s">
        <v>2659</v>
      </c>
      <c r="I2" s="66" t="s">
        <v>2681</v>
      </c>
      <c r="J2" s="57" t="s">
        <v>2663</v>
      </c>
      <c r="K2" s="57" t="s">
        <v>2682</v>
      </c>
      <c r="L2" s="57" t="s">
        <v>2671</v>
      </c>
      <c r="M2" s="57" t="s">
        <v>2683</v>
      </c>
      <c r="N2" s="57" t="s">
        <v>2664</v>
      </c>
      <c r="O2" s="57" t="s">
        <v>2665</v>
      </c>
      <c r="P2" s="57" t="s">
        <v>2661</v>
      </c>
      <c r="Q2" s="57" t="s">
        <v>2679</v>
      </c>
      <c r="R2" s="57" t="s">
        <v>2662</v>
      </c>
      <c r="S2" s="57" t="s">
        <v>2680</v>
      </c>
      <c r="T2" s="57" t="s">
        <v>2668</v>
      </c>
      <c r="U2" s="57" t="s">
        <v>2668</v>
      </c>
      <c r="V2" s="57" t="s">
        <v>2669</v>
      </c>
      <c r="W2" s="57" t="s">
        <v>2670</v>
      </c>
      <c r="X2" s="57" t="s">
        <v>2672</v>
      </c>
      <c r="Y2" s="57" t="s">
        <v>2673</v>
      </c>
      <c r="Z2" s="57" t="s">
        <v>2666</v>
      </c>
      <c r="AA2" s="57" t="s">
        <v>2667</v>
      </c>
      <c r="AB2" s="57" t="s">
        <v>2666</v>
      </c>
      <c r="AC2" s="57" t="s">
        <v>2667</v>
      </c>
      <c r="AD2" s="8"/>
      <c r="AE2" s="59" t="s">
        <v>2602</v>
      </c>
      <c r="AF2" s="54" t="s">
        <v>2653</v>
      </c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x14ac:dyDescent="0.2">
      <c r="A3" s="17" t="s">
        <v>2678</v>
      </c>
      <c r="B3" s="61" t="str">
        <f>INDEX('swingweight table'!$B$2:$B$2601,MATCH(MROUND(AE3,0.175)+0.0001,'swingweight table'!$A$2:$A$2601,1))</f>
        <v>D2.3</v>
      </c>
      <c r="C3" s="34">
        <v>195</v>
      </c>
      <c r="D3" s="34">
        <v>44</v>
      </c>
      <c r="E3" s="34">
        <v>60</v>
      </c>
      <c r="F3" s="34">
        <v>25</v>
      </c>
      <c r="G3" s="34">
        <v>0.25</v>
      </c>
      <c r="H3" s="34">
        <v>55</v>
      </c>
      <c r="I3" s="34">
        <v>4</v>
      </c>
      <c r="J3" s="34">
        <v>0.5</v>
      </c>
      <c r="K3" s="34">
        <v>41</v>
      </c>
      <c r="L3" s="34">
        <v>6</v>
      </c>
      <c r="M3" s="34">
        <v>43.5</v>
      </c>
      <c r="N3" s="51"/>
      <c r="O3" s="51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7"/>
      <c r="AE3" s="60">
        <f>(C3*0.035274)*(D3-14)+(E3*0.035274)*((F3+G3)-14)+(H3*0.035274)*(I3-14)+(J3*0.035274)*(K3-14)+(L3*0.035274)*(M3-14)+(N3*0.035274)*(O3-14)+(P3*0.035274)*(Q3-14)+(R3*0.035274)*(S3-14)+(T3*0.035274)*(U3-14)+(V3*0.035274)*(W3-14)+(X3*0.035274)*(Y3-14)+(Z3*0.035274)*(AA3-14)+(AB3*0.035274)*(AC3-14)</f>
        <v>217.48184699999999</v>
      </c>
      <c r="AF3" s="55" t="str">
        <f>INDEX('swingweight table'!$E$2:$E$2601,MATCH(IF(AE3&lt;((MROUND(AE3,0.175)+0.1)+(MROUND(AE3,0.175)-0.075))/2,MROUND(AE3,0.175)-0.0749,MROUND(AE3,0.175)+0.1001),'swingweight table'!$D$2:$D$2601,1))</f>
        <v>D2.4</v>
      </c>
      <c r="AG3" s="30" t="s">
        <v>2617</v>
      </c>
      <c r="AH3" s="30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4" x14ac:dyDescent="0.2">
      <c r="A4" s="14"/>
      <c r="B4" s="61" t="e">
        <f>INDEX('swingweight table'!$B$2:$B$2601,MATCH(MROUND(AE4,0.175)+0.0001,'swingweight table'!$A$2:$A$2601,1))</f>
        <v>#N/A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51"/>
      <c r="O4" s="51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7"/>
      <c r="AE4" s="60">
        <f t="shared" ref="AE4:AE67" si="0">(C4*0.035274)*(D4-14)+(E4*0.035274)*((F4+G4)-14)+(H4*0.035274)*(I4-14)+(J4*0.035274)*(K4-14)+(L4*0.035274)*(M4-14)+(N4*0.035274)*(O4-14)+(P4*0.035274)*(Q4-14)+(R4*0.035274)*(S4-14)+(T4*0.035274)*(U4-14)+(V4*0.035274)*(W4-14)+(X4*0.035274)*(Y4-14)+(Z4*0.035274)*(AA4-14)+(AB4*0.035274)*(AC4-14)</f>
        <v>0</v>
      </c>
      <c r="AF4" s="55" t="e">
        <f>INDEX('swingweight table'!$E$2:$E$2601,MATCH(IF(AE4&lt;((MROUND(AE4,0.175)+0.1)+(MROUND(AE4,0.175)-0.075))/2,MROUND(AE4,0.175)-0.0749,MROUND(AE4,0.175)+0.1001),'swingweight table'!$D$2:$D$2601,1))</f>
        <v>#N/A</v>
      </c>
      <c r="AG4" s="33" t="s">
        <v>2615</v>
      </c>
      <c r="AH4" s="31">
        <v>845</v>
      </c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x14ac:dyDescent="0.2">
      <c r="A5" s="14"/>
      <c r="B5" s="61" t="e">
        <f>INDEX('swingweight table'!$B$2:$B$2601,MATCH(MROUND(AE5,0.175)+0.0001,'swingweight table'!$A$2:$A$2601,1))</f>
        <v>#N/A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51"/>
      <c r="O5" s="51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7"/>
      <c r="AE5" s="60">
        <f t="shared" si="0"/>
        <v>0</v>
      </c>
      <c r="AF5" s="55" t="e">
        <f>INDEX('swingweight table'!$E$2:$E$2601,MATCH(IF(AE5&lt;((MROUND(AE5,0.175)+0.1)+(MROUND(AE5,0.175)-0.075))/2,MROUND(AE5,0.175)-0.0749,MROUND(AE5,0.175)+0.1001),'swingweight table'!$D$2:$D$2601,1))</f>
        <v>#N/A</v>
      </c>
      <c r="AG5" s="33" t="s">
        <v>2616</v>
      </c>
      <c r="AH5" s="32">
        <f>AH4/25.4</f>
        <v>33.267716535433074</v>
      </c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x14ac:dyDescent="0.2">
      <c r="A6" s="14"/>
      <c r="B6" s="61" t="e">
        <f>INDEX('swingweight table'!$B$2:$B$2601,MATCH(MROUND(AE6,0.175)+0.0001,'swingweight table'!$A$2:$A$2601,1))</f>
        <v>#N/A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51"/>
      <c r="O6" s="51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7"/>
      <c r="AE6" s="60">
        <f>(C6*0.035274)*(D6-14)+(E6*0.035274)*((F6+G6)-14)+(H6*0.035274)*(I6-14)+(J6*0.035274)*(K6-14)+(L6*0.035274)*(M6-14)+(N6*0.035274)*(O6-14)+(P6*0.035274)*(Q6-14)+(R6*0.035274)*(S6-14)+(T6*0.035274)*(U6-14)+(V6*0.035274)*(W6-14)+(X6*0.035274)*(Y6-14)+(Z6*0.035274)*(AA6-14)+(AB6*0.035274)*(AC6-14)</f>
        <v>0</v>
      </c>
      <c r="AF6" s="55" t="e">
        <f>INDEX('swingweight table'!$E$2:$E$2601,MATCH(IF(AE6&lt;((MROUND(AE6,0.175)+0.1)+(MROUND(AE6,0.175)-0.075))/2,MROUND(AE6,0.175)-0.0749,MROUND(AE6,0.175)+0.1001),'swingweight table'!$D$2:$D$2601,1))</f>
        <v>#N/A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x14ac:dyDescent="0.2">
      <c r="A7" s="14"/>
      <c r="B7" s="61" t="e">
        <f>INDEX('swingweight table'!$B$2:$B$2601,MATCH(MROUND(AE7,0.175)+0.0001,'swingweight table'!$A$2:$A$2601,1))</f>
        <v>#N/A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51"/>
      <c r="O7" s="51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7"/>
      <c r="AE7" s="60">
        <f t="shared" si="0"/>
        <v>0</v>
      </c>
      <c r="AF7" s="55" t="e">
        <f>INDEX('swingweight table'!$E$2:$E$2601,MATCH(IF(AE7&lt;((MROUND(AE7,0.175)+0.1)+(MROUND(AE7,0.175)-0.075))/2,MROUND(AE7,0.175)-0.0749,MROUND(AE7,0.175)+0.1001),'swingweight table'!$D$2:$D$2601,1))</f>
        <v>#N/A</v>
      </c>
      <c r="AG7" s="5"/>
      <c r="AH7" s="6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x14ac:dyDescent="0.2">
      <c r="A8" s="14"/>
      <c r="B8" s="61" t="e">
        <f>INDEX('swingweight table'!$B$2:$B$2601,MATCH(MROUND(AE8,0.175)+0.0001,'swingweight table'!$A$2:$A$2601,1))</f>
        <v>#N/A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51"/>
      <c r="O8" s="51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7"/>
      <c r="AE8" s="60">
        <f t="shared" si="0"/>
        <v>0</v>
      </c>
      <c r="AF8" s="55" t="e">
        <f>INDEX('swingweight table'!$E$2:$E$2601,MATCH(IF(AE8&lt;((MROUND(AE8,0.175)+0.1)+(MROUND(AE8,0.175)-0.075))/2,MROUND(AE8,0.175)-0.0749,MROUND(AE8,0.175)+0.1001),'swingweight table'!$D$2:$D$2601,1))</f>
        <v>#N/A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x14ac:dyDescent="0.2">
      <c r="A9" s="14"/>
      <c r="B9" s="61" t="e">
        <f>INDEX('swingweight table'!$B$2:$B$2601,MATCH(MROUND(AE9,0.175)+0.0001,'swingweight table'!$A$2:$A$2601,1))</f>
        <v>#N/A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51"/>
      <c r="O9" s="51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7"/>
      <c r="AE9" s="60">
        <f t="shared" si="0"/>
        <v>0</v>
      </c>
      <c r="AF9" s="55" t="e">
        <f>INDEX('swingweight table'!$E$2:$E$2601,MATCH(IF(AE9&lt;((MROUND(AE9,0.175)+0.1)+(MROUND(AE9,0.175)-0.075))/2,MROUND(AE9,0.175)-0.0749,MROUND(AE9,0.175)+0.1001),'swingweight table'!$D$2:$D$2601,1))</f>
        <v>#N/A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x14ac:dyDescent="0.2">
      <c r="A10" s="14"/>
      <c r="B10" s="61" t="e">
        <f>INDEX('swingweight table'!$B$2:$B$2601,MATCH(MROUND(AE10,0.175)+0.0001,'swingweight table'!$A$2:$A$2601,1))</f>
        <v>#N/A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51"/>
      <c r="O10" s="51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7"/>
      <c r="AE10" s="60">
        <f t="shared" si="0"/>
        <v>0</v>
      </c>
      <c r="AF10" s="55" t="e">
        <f>INDEX('swingweight table'!$E$2:$E$2601,MATCH(IF(AE10&lt;((MROUND(AE10,0.175)+0.1)+(MROUND(AE10,0.175)-0.075))/2,MROUND(AE10,0.175)-0.0749,MROUND(AE10,0.175)+0.1001),'swingweight table'!$D$2:$D$2601,1))</f>
        <v>#N/A</v>
      </c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x14ac:dyDescent="0.2">
      <c r="A11" s="14"/>
      <c r="B11" s="61" t="e">
        <f>INDEX('swingweight table'!$B$2:$B$2601,MATCH(MROUND(AE11,0.175)+0.0001,'swingweight table'!$A$2:$A$2601,1))</f>
        <v>#N/A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51"/>
      <c r="O11" s="51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7"/>
      <c r="AE11" s="60">
        <f t="shared" si="0"/>
        <v>0</v>
      </c>
      <c r="AF11" s="55" t="e">
        <f>INDEX('swingweight table'!$E$2:$E$2601,MATCH(IF(AE11&lt;((MROUND(AE11,0.175)+0.1)+(MROUND(AE11,0.175)-0.075))/2,MROUND(AE11,0.175)-0.0749,MROUND(AE11,0.175)+0.1001),'swingweight table'!$D$2:$D$2601,1))</f>
        <v>#N/A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x14ac:dyDescent="0.2">
      <c r="A12" s="14"/>
      <c r="B12" s="61" t="e">
        <f>INDEX('swingweight table'!$B$2:$B$2601,MATCH(MROUND(AE12,0.175)+0.0001,'swingweight table'!$A$2:$A$2601,1))</f>
        <v>#N/A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51"/>
      <c r="O12" s="51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7"/>
      <c r="AE12" s="60">
        <f t="shared" si="0"/>
        <v>0</v>
      </c>
      <c r="AF12" s="55" t="e">
        <f>INDEX('swingweight table'!$E$2:$E$2601,MATCH(IF(AE12&lt;((MROUND(AE12,0.175)+0.1)+(MROUND(AE12,0.175)-0.075))/2,MROUND(AE12,0.175)-0.0749,MROUND(AE12,0.175)+0.1001),'swingweight table'!$D$2:$D$2601,1))</f>
        <v>#N/A</v>
      </c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x14ac:dyDescent="0.2">
      <c r="A13" s="14"/>
      <c r="B13" s="61" t="e">
        <f>INDEX('swingweight table'!$B$2:$B$2601,MATCH(MROUND(AE13,0.175)+0.0001,'swingweight table'!$A$2:$A$2601,1))</f>
        <v>#N/A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51"/>
      <c r="O13" s="51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7"/>
      <c r="AE13" s="60">
        <f t="shared" si="0"/>
        <v>0</v>
      </c>
      <c r="AF13" s="55" t="e">
        <f>INDEX('swingweight table'!$E$2:$E$2601,MATCH(IF(AE13&lt;((MROUND(AE13,0.175)+0.1)+(MROUND(AE13,0.175)-0.075))/2,MROUND(AE13,0.175)-0.0749,MROUND(AE13,0.175)+0.1001),'swingweight table'!$D$2:$D$2601,1))</f>
        <v>#N/A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x14ac:dyDescent="0.2">
      <c r="A14" s="14"/>
      <c r="B14" s="61" t="e">
        <f>INDEX('swingweight table'!$B$2:$B$2601,MATCH(MROUND(AE14,0.175)+0.0001,'swingweight table'!$A$2:$A$2601,1))</f>
        <v>#N/A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51"/>
      <c r="O14" s="51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7"/>
      <c r="AE14" s="60">
        <f t="shared" si="0"/>
        <v>0</v>
      </c>
      <c r="AF14" s="55" t="e">
        <f>INDEX('swingweight table'!$E$2:$E$2601,MATCH(IF(AE14&lt;((MROUND(AE14,0.175)+0.1)+(MROUND(AE14,0.175)-0.075))/2,MROUND(AE14,0.175)-0.0749,MROUND(AE14,0.175)+0.1001),'swingweight table'!$D$2:$D$2601,1))</f>
        <v>#N/A</v>
      </c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x14ac:dyDescent="0.2">
      <c r="A15" s="14"/>
      <c r="B15" s="61" t="e">
        <f>INDEX('swingweight table'!$B$2:$B$2601,MATCH(MROUND(AE15,0.175)+0.0001,'swingweight table'!$A$2:$A$2601,1))</f>
        <v>#N/A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51"/>
      <c r="O15" s="51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7"/>
      <c r="AE15" s="60">
        <f t="shared" si="0"/>
        <v>0</v>
      </c>
      <c r="AF15" s="55" t="e">
        <f>INDEX('swingweight table'!$E$2:$E$2601,MATCH(IF(AE15&lt;((MROUND(AE15,0.175)+0.1)+(MROUND(AE15,0.175)-0.075))/2,MROUND(AE15,0.175)-0.0749,MROUND(AE15,0.175)+0.1001),'swingweight table'!$D$2:$D$2601,1))</f>
        <v>#N/A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x14ac:dyDescent="0.2">
      <c r="A16" s="14"/>
      <c r="B16" s="61" t="e">
        <f>INDEX('swingweight table'!$B$2:$B$2601,MATCH(MROUND(AE16,0.175)+0.0001,'swingweight table'!$A$2:$A$2601,1))</f>
        <v>#N/A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51"/>
      <c r="O16" s="51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7"/>
      <c r="AE16" s="60">
        <f t="shared" si="0"/>
        <v>0</v>
      </c>
      <c r="AF16" s="55" t="e">
        <f>INDEX('swingweight table'!$E$2:$E$2601,MATCH(IF(AE16&lt;((MROUND(AE16,0.175)+0.1)+(MROUND(AE16,0.175)-0.075))/2,MROUND(AE16,0.175)-0.0749,MROUND(AE16,0.175)+0.1001),'swingweight table'!$D$2:$D$2601,1))</f>
        <v>#N/A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x14ac:dyDescent="0.2">
      <c r="A17" s="14"/>
      <c r="B17" s="61" t="e">
        <f>INDEX('swingweight table'!$B$2:$B$2601,MATCH(MROUND(AE17,0.175)+0.0001,'swingweight table'!$A$2:$A$2601,1))</f>
        <v>#N/A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51"/>
      <c r="O17" s="51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7"/>
      <c r="AE17" s="60">
        <f t="shared" si="0"/>
        <v>0</v>
      </c>
      <c r="AF17" s="55" t="e">
        <f>INDEX('swingweight table'!$E$2:$E$2601,MATCH(IF(AE17&lt;((MROUND(AE17,0.175)+0.1)+(MROUND(AE17,0.175)-0.075))/2,MROUND(AE17,0.175)-0.0749,MROUND(AE17,0.175)+0.1001),'swingweight table'!$D$2:$D$2601,1))</f>
        <v>#N/A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x14ac:dyDescent="0.2">
      <c r="A18" s="14"/>
      <c r="B18" s="61" t="e">
        <f>INDEX('swingweight table'!$B$2:$B$2601,MATCH(MROUND(AE18,0.175)+0.0001,'swingweight table'!$A$2:$A$2601,1))</f>
        <v>#N/A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51"/>
      <c r="O18" s="51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7"/>
      <c r="AE18" s="60">
        <f t="shared" si="0"/>
        <v>0</v>
      </c>
      <c r="AF18" s="55" t="e">
        <f>INDEX('swingweight table'!$E$2:$E$2601,MATCH(IF(AE18&lt;((MROUND(AE18,0.175)+0.1)+(MROUND(AE18,0.175)-0.075))/2,MROUND(AE18,0.175)-0.0749,MROUND(AE18,0.175)+0.1001),'swingweight table'!$D$2:$D$2601,1))</f>
        <v>#N/A</v>
      </c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x14ac:dyDescent="0.2">
      <c r="A19" s="14"/>
      <c r="B19" s="61" t="e">
        <f>INDEX('swingweight table'!$B$2:$B$2601,MATCH(MROUND(AE19,0.175)+0.0001,'swingweight table'!$A$2:$A$2601,1))</f>
        <v>#N/A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51"/>
      <c r="O19" s="51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7"/>
      <c r="AE19" s="60">
        <f t="shared" si="0"/>
        <v>0</v>
      </c>
      <c r="AF19" s="55" t="e">
        <f>INDEX('swingweight table'!$E$2:$E$2601,MATCH(IF(AE19&lt;((MROUND(AE19,0.175)+0.1)+(MROUND(AE19,0.175)-0.075))/2,MROUND(AE19,0.175)-0.0749,MROUND(AE19,0.175)+0.1001),'swingweight table'!$D$2:$D$2601,1))</f>
        <v>#N/A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x14ac:dyDescent="0.2">
      <c r="A20" s="14"/>
      <c r="B20" s="61" t="e">
        <f>INDEX('swingweight table'!$B$2:$B$2601,MATCH(MROUND(AE20,0.175)+0.0001,'swingweight table'!$A$2:$A$2601,1))</f>
        <v>#N/A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51"/>
      <c r="O20" s="51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7"/>
      <c r="AE20" s="60">
        <f t="shared" si="0"/>
        <v>0</v>
      </c>
      <c r="AF20" s="55" t="e">
        <f>INDEX('swingweight table'!$E$2:$E$2601,MATCH(IF(AE20&lt;((MROUND(AE20,0.175)+0.1)+(MROUND(AE20,0.175)-0.075))/2,MROUND(AE20,0.175)-0.0749,MROUND(AE20,0.175)+0.1001),'swingweight table'!$D$2:$D$2601,1))</f>
        <v>#N/A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x14ac:dyDescent="0.2">
      <c r="A21" s="14"/>
      <c r="B21" s="61" t="e">
        <f>INDEX('swingweight table'!$B$2:$B$2601,MATCH(MROUND(AE21,0.175)+0.0001,'swingweight table'!$A$2:$A$2601,1))</f>
        <v>#N/A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51"/>
      <c r="O21" s="51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7"/>
      <c r="AE21" s="60">
        <f t="shared" si="0"/>
        <v>0</v>
      </c>
      <c r="AF21" s="55" t="e">
        <f>INDEX('swingweight table'!$E$2:$E$2601,MATCH(IF(AE21&lt;((MROUND(AE21,0.175)+0.1)+(MROUND(AE21,0.175)-0.075))/2,MROUND(AE21,0.175)-0.0749,MROUND(AE21,0.175)+0.1001),'swingweight table'!$D$2:$D$2601,1))</f>
        <v>#N/A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x14ac:dyDescent="0.2">
      <c r="A22" s="14"/>
      <c r="B22" s="61" t="e">
        <f>INDEX('swingweight table'!$B$2:$B$2601,MATCH(MROUND(AE22,0.175)+0.0001,'swingweight table'!$A$2:$A$2601,1))</f>
        <v>#N/A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51"/>
      <c r="O22" s="51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7"/>
      <c r="AE22" s="60">
        <f t="shared" si="0"/>
        <v>0</v>
      </c>
      <c r="AF22" s="55" t="e">
        <f>INDEX('swingweight table'!$E$2:$E$2601,MATCH(IF(AE22&lt;((MROUND(AE22,0.175)+0.1)+(MROUND(AE22,0.175)-0.075))/2,MROUND(AE22,0.175)-0.0749,MROUND(AE22,0.175)+0.1001),'swingweight table'!$D$2:$D$2601,1))</f>
        <v>#N/A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x14ac:dyDescent="0.2">
      <c r="A23" s="14"/>
      <c r="B23" s="61" t="e">
        <f>INDEX('swingweight table'!$B$2:$B$2601,MATCH(MROUND(AE23,0.175)+0.0001,'swingweight table'!$A$2:$A$2601,1))</f>
        <v>#N/A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51"/>
      <c r="O23" s="51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7"/>
      <c r="AE23" s="60">
        <f t="shared" si="0"/>
        <v>0</v>
      </c>
      <c r="AF23" s="55" t="e">
        <f>INDEX('swingweight table'!$E$2:$E$2601,MATCH(IF(AE23&lt;((MROUND(AE23,0.175)+0.1)+(MROUND(AE23,0.175)-0.075))/2,MROUND(AE23,0.175)-0.0749,MROUND(AE23,0.175)+0.1001),'swingweight table'!$D$2:$D$2601,1))</f>
        <v>#N/A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x14ac:dyDescent="0.2">
      <c r="A24" s="14"/>
      <c r="B24" s="61" t="e">
        <f>INDEX('swingweight table'!$B$2:$B$2601,MATCH(MROUND(AE24,0.175)+0.0001,'swingweight table'!$A$2:$A$2601,1))</f>
        <v>#N/A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51"/>
      <c r="O24" s="51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7"/>
      <c r="AE24" s="60">
        <f t="shared" si="0"/>
        <v>0</v>
      </c>
      <c r="AF24" s="55" t="e">
        <f>INDEX('swingweight table'!$E$2:$E$2601,MATCH(IF(AE24&lt;((MROUND(AE24,0.175)+0.1)+(MROUND(AE24,0.175)-0.075))/2,MROUND(AE24,0.175)-0.0749,MROUND(AE24,0.175)+0.1001),'swingweight table'!$D$2:$D$2601,1))</f>
        <v>#N/A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x14ac:dyDescent="0.2">
      <c r="A25" s="14"/>
      <c r="B25" s="61" t="e">
        <f>INDEX('swingweight table'!$B$2:$B$2601,MATCH(MROUND(AE25,0.175)+0.0001,'swingweight table'!$A$2:$A$2601,1))</f>
        <v>#N/A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51"/>
      <c r="O25" s="51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7"/>
      <c r="AE25" s="60">
        <f t="shared" si="0"/>
        <v>0</v>
      </c>
      <c r="AF25" s="55" t="e">
        <f>INDEX('swingweight table'!$E$2:$E$2601,MATCH(IF(AE25&lt;((MROUND(AE25,0.175)+0.1)+(MROUND(AE25,0.175)-0.075))/2,MROUND(AE25,0.175)-0.0749,MROUND(AE25,0.175)+0.1001),'swingweight table'!$D$2:$D$2601,1))</f>
        <v>#N/A</v>
      </c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x14ac:dyDescent="0.2">
      <c r="A26" s="14"/>
      <c r="B26" s="61" t="e">
        <f>INDEX('swingweight table'!$B$2:$B$2601,MATCH(MROUND(AE26,0.175)+0.0001,'swingweight table'!$A$2:$A$2601,1))</f>
        <v>#N/A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51"/>
      <c r="O26" s="51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7"/>
      <c r="AE26" s="60">
        <f t="shared" si="0"/>
        <v>0</v>
      </c>
      <c r="AF26" s="55" t="e">
        <f>INDEX('swingweight table'!$E$2:$E$2601,MATCH(IF(AE26&lt;((MROUND(AE26,0.175)+0.1)+(MROUND(AE26,0.175)-0.075))/2,MROUND(AE26,0.175)-0.0749,MROUND(AE26,0.175)+0.1001),'swingweight table'!$D$2:$D$2601,1))</f>
        <v>#N/A</v>
      </c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x14ac:dyDescent="0.2">
      <c r="A27" s="14"/>
      <c r="B27" s="61" t="e">
        <f>INDEX('swingweight table'!$B$2:$B$2601,MATCH(MROUND(AE27,0.175)+0.0001,'swingweight table'!$A$2:$A$2601,1))</f>
        <v>#N/A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51"/>
      <c r="O27" s="51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7"/>
      <c r="AE27" s="60">
        <f t="shared" si="0"/>
        <v>0</v>
      </c>
      <c r="AF27" s="55" t="e">
        <f>INDEX('swingweight table'!$E$2:$E$2601,MATCH(IF(AE27&lt;((MROUND(AE27,0.175)+0.1)+(MROUND(AE27,0.175)-0.075))/2,MROUND(AE27,0.175)-0.0749,MROUND(AE27,0.175)+0.1001),'swingweight table'!$D$2:$D$2601,1))</f>
        <v>#N/A</v>
      </c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x14ac:dyDescent="0.2">
      <c r="A28" s="14"/>
      <c r="B28" s="61" t="e">
        <f>INDEX('swingweight table'!$B$2:$B$2601,MATCH(MROUND(AE28,0.175)+0.0001,'swingweight table'!$A$2:$A$2601,1))</f>
        <v>#N/A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51"/>
      <c r="O28" s="51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7"/>
      <c r="AE28" s="60">
        <f t="shared" si="0"/>
        <v>0</v>
      </c>
      <c r="AF28" s="55" t="e">
        <f>INDEX('swingweight table'!$E$2:$E$2601,MATCH(IF(AE28&lt;((MROUND(AE28,0.175)+0.1)+(MROUND(AE28,0.175)-0.075))/2,MROUND(AE28,0.175)-0.0749,MROUND(AE28,0.175)+0.1001),'swingweight table'!$D$2:$D$2601,1))</f>
        <v>#N/A</v>
      </c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x14ac:dyDescent="0.2">
      <c r="A29" s="14"/>
      <c r="B29" s="61" t="e">
        <f>INDEX('swingweight table'!$B$2:$B$2601,MATCH(MROUND(AE29,0.175)+0.0001,'swingweight table'!$A$2:$A$2601,1))</f>
        <v>#N/A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51"/>
      <c r="O29" s="51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7"/>
      <c r="AE29" s="60">
        <f t="shared" si="0"/>
        <v>0</v>
      </c>
      <c r="AF29" s="55" t="e">
        <f>INDEX('swingweight table'!$E$2:$E$2601,MATCH(IF(AE29&lt;((MROUND(AE29,0.175)+0.1)+(MROUND(AE29,0.175)-0.075))/2,MROUND(AE29,0.175)-0.0749,MROUND(AE29,0.175)+0.1001),'swingweight table'!$D$2:$D$2601,1))</f>
        <v>#N/A</v>
      </c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x14ac:dyDescent="0.2">
      <c r="A30" s="14"/>
      <c r="B30" s="61" t="e">
        <f>INDEX('swingweight table'!$B$2:$B$2601,MATCH(MROUND(AE30,0.175)+0.0001,'swingweight table'!$A$2:$A$2601,1))</f>
        <v>#N/A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51"/>
      <c r="O30" s="51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7"/>
      <c r="AE30" s="60">
        <f t="shared" si="0"/>
        <v>0</v>
      </c>
      <c r="AF30" s="55" t="e">
        <f>INDEX('swingweight table'!$E$2:$E$2601,MATCH(IF(AE30&lt;((MROUND(AE30,0.175)+0.1)+(MROUND(AE30,0.175)-0.075))/2,MROUND(AE30,0.175)-0.0749,MROUND(AE30,0.175)+0.1001),'swingweight table'!$D$2:$D$2601,1))</f>
        <v>#N/A</v>
      </c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x14ac:dyDescent="0.2">
      <c r="A31" s="14"/>
      <c r="B31" s="61" t="e">
        <f>INDEX('swingweight table'!$B$2:$B$2601,MATCH(MROUND(AE31,0.175)+0.0001,'swingweight table'!$A$2:$A$2601,1))</f>
        <v>#N/A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51"/>
      <c r="O31" s="51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7"/>
      <c r="AE31" s="60">
        <f t="shared" si="0"/>
        <v>0</v>
      </c>
      <c r="AF31" s="55" t="e">
        <f>INDEX('swingweight table'!$E$2:$E$2601,MATCH(IF(AE31&lt;((MROUND(AE31,0.175)+0.1)+(MROUND(AE31,0.175)-0.075))/2,MROUND(AE31,0.175)-0.0749,MROUND(AE31,0.175)+0.1001),'swingweight table'!$D$2:$D$2601,1))</f>
        <v>#N/A</v>
      </c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x14ac:dyDescent="0.2">
      <c r="A32" s="14"/>
      <c r="B32" s="61" t="e">
        <f>INDEX('swingweight table'!$B$2:$B$2601,MATCH(MROUND(AE32,0.175)+0.0001,'swingweight table'!$A$2:$A$2601,1))</f>
        <v>#N/A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51"/>
      <c r="O32" s="51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7"/>
      <c r="AE32" s="60">
        <f t="shared" si="0"/>
        <v>0</v>
      </c>
      <c r="AF32" s="55" t="e">
        <f>INDEX('swingweight table'!$E$2:$E$2601,MATCH(IF(AE32&lt;((MROUND(AE32,0.175)+0.1)+(MROUND(AE32,0.175)-0.075))/2,MROUND(AE32,0.175)-0.0749,MROUND(AE32,0.175)+0.1001),'swingweight table'!$D$2:$D$2601,1))</f>
        <v>#N/A</v>
      </c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x14ac:dyDescent="0.2">
      <c r="A33" s="14"/>
      <c r="B33" s="61" t="e">
        <f>INDEX('swingweight table'!$B$2:$B$2601,MATCH(MROUND(AE33,0.175)+0.0001,'swingweight table'!$A$2:$A$2601,1))</f>
        <v>#N/A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51"/>
      <c r="O33" s="51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7"/>
      <c r="AE33" s="60">
        <f t="shared" si="0"/>
        <v>0</v>
      </c>
      <c r="AF33" s="55" t="e">
        <f>INDEX('swingweight table'!$E$2:$E$2601,MATCH(IF(AE33&lt;((MROUND(AE33,0.175)+0.1)+(MROUND(AE33,0.175)-0.075))/2,MROUND(AE33,0.175)-0.0749,MROUND(AE33,0.175)+0.1001),'swingweight table'!$D$2:$D$2601,1))</f>
        <v>#N/A</v>
      </c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x14ac:dyDescent="0.2">
      <c r="A34" s="14"/>
      <c r="B34" s="61" t="e">
        <f>INDEX('swingweight table'!$B$2:$B$2601,MATCH(MROUND(AE34,0.175)+0.0001,'swingweight table'!$A$2:$A$2601,1))</f>
        <v>#N/A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51"/>
      <c r="O34" s="51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7"/>
      <c r="AE34" s="60">
        <f t="shared" si="0"/>
        <v>0</v>
      </c>
      <c r="AF34" s="55" t="e">
        <f>INDEX('swingweight table'!$E$2:$E$2601,MATCH(IF(AE34&lt;((MROUND(AE34,0.175)+0.1)+(MROUND(AE34,0.175)-0.075))/2,MROUND(AE34,0.175)-0.0749,MROUND(AE34,0.175)+0.1001),'swingweight table'!$D$2:$D$2601,1))</f>
        <v>#N/A</v>
      </c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x14ac:dyDescent="0.2">
      <c r="A35" s="14"/>
      <c r="B35" s="61" t="e">
        <f>INDEX('swingweight table'!$B$2:$B$2601,MATCH(MROUND(AE35,0.175)+0.0001,'swingweight table'!$A$2:$A$2601,1))</f>
        <v>#N/A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51"/>
      <c r="O35" s="51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7"/>
      <c r="AE35" s="60">
        <f t="shared" si="0"/>
        <v>0</v>
      </c>
      <c r="AF35" s="55" t="e">
        <f>INDEX('swingweight table'!$E$2:$E$2601,MATCH(IF(AE35&lt;((MROUND(AE35,0.175)+0.1)+(MROUND(AE35,0.175)-0.075))/2,MROUND(AE35,0.175)-0.0749,MROUND(AE35,0.175)+0.1001),'swingweight table'!$D$2:$D$2601,1))</f>
        <v>#N/A</v>
      </c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x14ac:dyDescent="0.2">
      <c r="A36" s="14"/>
      <c r="B36" s="61" t="e">
        <f>INDEX('swingweight table'!$B$2:$B$2601,MATCH(MROUND(AE36,0.175)+0.0001,'swingweight table'!$A$2:$A$2601,1))</f>
        <v>#N/A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51"/>
      <c r="O36" s="51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7"/>
      <c r="AE36" s="60">
        <f t="shared" si="0"/>
        <v>0</v>
      </c>
      <c r="AF36" s="55" t="e">
        <f>INDEX('swingweight table'!$E$2:$E$2601,MATCH(IF(AE36&lt;((MROUND(AE36,0.175)+0.1)+(MROUND(AE36,0.175)-0.075))/2,MROUND(AE36,0.175)-0.0749,MROUND(AE36,0.175)+0.1001),'swingweight table'!$D$2:$D$2601,1))</f>
        <v>#N/A</v>
      </c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x14ac:dyDescent="0.2">
      <c r="A37" s="14"/>
      <c r="B37" s="61" t="e">
        <f>INDEX('swingweight table'!$B$2:$B$2601,MATCH(MROUND(AE37,0.175)+0.0001,'swingweight table'!$A$2:$A$2601,1))</f>
        <v>#N/A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51"/>
      <c r="O37" s="51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7"/>
      <c r="AE37" s="60">
        <f t="shared" si="0"/>
        <v>0</v>
      </c>
      <c r="AF37" s="55" t="e">
        <f>INDEX('swingweight table'!$E$2:$E$2601,MATCH(IF(AE37&lt;((MROUND(AE37,0.175)+0.1)+(MROUND(AE37,0.175)-0.075))/2,MROUND(AE37,0.175)-0.0749,MROUND(AE37,0.175)+0.1001),'swingweight table'!$D$2:$D$2601,1))</f>
        <v>#N/A</v>
      </c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x14ac:dyDescent="0.2">
      <c r="A38" s="14"/>
      <c r="B38" s="61" t="e">
        <f>INDEX('swingweight table'!$B$2:$B$2601,MATCH(MROUND(AE38,0.175)+0.0001,'swingweight table'!$A$2:$A$2601,1))</f>
        <v>#N/A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51"/>
      <c r="O38" s="51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7"/>
      <c r="AE38" s="60">
        <f t="shared" si="0"/>
        <v>0</v>
      </c>
      <c r="AF38" s="55" t="e">
        <f>INDEX('swingweight table'!$E$2:$E$2601,MATCH(IF(AE38&lt;((MROUND(AE38,0.175)+0.1)+(MROUND(AE38,0.175)-0.075))/2,MROUND(AE38,0.175)-0.0749,MROUND(AE38,0.175)+0.1001),'swingweight table'!$D$2:$D$2601,1))</f>
        <v>#N/A</v>
      </c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x14ac:dyDescent="0.2">
      <c r="A39" s="14"/>
      <c r="B39" s="61" t="e">
        <f>INDEX('swingweight table'!$B$2:$B$2601,MATCH(MROUND(AE39,0.175)+0.0001,'swingweight table'!$A$2:$A$2601,1))</f>
        <v>#N/A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51"/>
      <c r="O39" s="51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7"/>
      <c r="AE39" s="60">
        <f t="shared" si="0"/>
        <v>0</v>
      </c>
      <c r="AF39" s="55" t="e">
        <f>INDEX('swingweight table'!$E$2:$E$2601,MATCH(IF(AE39&lt;((MROUND(AE39,0.175)+0.1)+(MROUND(AE39,0.175)-0.075))/2,MROUND(AE39,0.175)-0.0749,MROUND(AE39,0.175)+0.1001),'swingweight table'!$D$2:$D$2601,1))</f>
        <v>#N/A</v>
      </c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x14ac:dyDescent="0.2">
      <c r="A40" s="14"/>
      <c r="B40" s="61" t="e">
        <f>INDEX('swingweight table'!$B$2:$B$2601,MATCH(MROUND(AE40,0.175)+0.0001,'swingweight table'!$A$2:$A$2601,1))</f>
        <v>#N/A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51"/>
      <c r="O40" s="51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7"/>
      <c r="AE40" s="60">
        <f t="shared" si="0"/>
        <v>0</v>
      </c>
      <c r="AF40" s="55" t="e">
        <f>INDEX('swingweight table'!$E$2:$E$2601,MATCH(IF(AE40&lt;((MROUND(AE40,0.175)+0.1)+(MROUND(AE40,0.175)-0.075))/2,MROUND(AE40,0.175)-0.0749,MROUND(AE40,0.175)+0.1001),'swingweight table'!$D$2:$D$2601,1))</f>
        <v>#N/A</v>
      </c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x14ac:dyDescent="0.2">
      <c r="A41" s="14"/>
      <c r="B41" s="61" t="e">
        <f>INDEX('swingweight table'!$B$2:$B$2601,MATCH(MROUND(AE41,0.175)+0.0001,'swingweight table'!$A$2:$A$2601,1))</f>
        <v>#N/A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51"/>
      <c r="O41" s="51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7"/>
      <c r="AE41" s="60">
        <f t="shared" si="0"/>
        <v>0</v>
      </c>
      <c r="AF41" s="55" t="e">
        <f>INDEX('swingweight table'!$E$2:$E$2601,MATCH(IF(AE41&lt;((MROUND(AE41,0.175)+0.1)+(MROUND(AE41,0.175)-0.075))/2,MROUND(AE41,0.175)-0.0749,MROUND(AE41,0.175)+0.1001),'swingweight table'!$D$2:$D$2601,1))</f>
        <v>#N/A</v>
      </c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x14ac:dyDescent="0.2">
      <c r="A42" s="14"/>
      <c r="B42" s="61" t="e">
        <f>INDEX('swingweight table'!$B$2:$B$2601,MATCH(MROUND(AE42,0.175)+0.0001,'swingweight table'!$A$2:$A$2601,1))</f>
        <v>#N/A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51"/>
      <c r="O42" s="5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7"/>
      <c r="AE42" s="60">
        <f t="shared" si="0"/>
        <v>0</v>
      </c>
      <c r="AF42" s="55" t="e">
        <f>INDEX('swingweight table'!$E$2:$E$2601,MATCH(IF(AE42&lt;((MROUND(AE42,0.175)+0.1)+(MROUND(AE42,0.175)-0.075))/2,MROUND(AE42,0.175)-0.0749,MROUND(AE42,0.175)+0.1001),'swingweight table'!$D$2:$D$2601,1))</f>
        <v>#N/A</v>
      </c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x14ac:dyDescent="0.2">
      <c r="A43" s="14"/>
      <c r="B43" s="61" t="e">
        <f>INDEX('swingweight table'!$B$2:$B$2601,MATCH(MROUND(AE43,0.175)+0.0001,'swingweight table'!$A$2:$A$2601,1))</f>
        <v>#N/A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51"/>
      <c r="O43" s="5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7"/>
      <c r="AE43" s="60">
        <f t="shared" si="0"/>
        <v>0</v>
      </c>
      <c r="AF43" s="55" t="e">
        <f>INDEX('swingweight table'!$E$2:$E$2601,MATCH(IF(AE43&lt;((MROUND(AE43,0.175)+0.1)+(MROUND(AE43,0.175)-0.075))/2,MROUND(AE43,0.175)-0.0749,MROUND(AE43,0.175)+0.1001),'swingweight table'!$D$2:$D$2601,1))</f>
        <v>#N/A</v>
      </c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x14ac:dyDescent="0.2">
      <c r="A44" s="17"/>
      <c r="B44" s="61" t="e">
        <f>INDEX('swingweight table'!$B$2:$B$2601,MATCH(MROUND(AE44,0.175)+0.0001,'swingweight table'!$A$2:$A$2601,1))</f>
        <v>#N/A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51"/>
      <c r="O44" s="5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7"/>
      <c r="AE44" s="60">
        <f t="shared" si="0"/>
        <v>0</v>
      </c>
      <c r="AF44" s="55" t="e">
        <f>INDEX('swingweight table'!$E$2:$E$2601,MATCH(IF(AE44&lt;((MROUND(AE44,0.175)+0.1)+(MROUND(AE44,0.175)-0.075))/2,MROUND(AE44,0.175)-0.0749,MROUND(AE44,0.175)+0.1001),'swingweight table'!$D$2:$D$2601,1))</f>
        <v>#N/A</v>
      </c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x14ac:dyDescent="0.2">
      <c r="A45" s="17"/>
      <c r="B45" s="61" t="e">
        <f>INDEX('swingweight table'!$B$2:$B$2601,MATCH(MROUND(AE45,0.175)+0.0001,'swingweight table'!$A$2:$A$2601,1))</f>
        <v>#N/A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51"/>
      <c r="O45" s="5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7"/>
      <c r="AE45" s="60">
        <f t="shared" si="0"/>
        <v>0</v>
      </c>
      <c r="AF45" s="55" t="e">
        <f>INDEX('swingweight table'!$E$2:$E$2601,MATCH(IF(AE45&lt;((MROUND(AE45,0.175)+0.1)+(MROUND(AE45,0.175)-0.075))/2,MROUND(AE45,0.175)-0.0749,MROUND(AE45,0.175)+0.1001),'swingweight table'!$D$2:$D$2601,1))</f>
        <v>#N/A</v>
      </c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44" x14ac:dyDescent="0.2">
      <c r="A46" s="17"/>
      <c r="B46" s="61" t="e">
        <f>INDEX('swingweight table'!$B$2:$B$2601,MATCH(MROUND(AE46,0.175)+0.0001,'swingweight table'!$A$2:$A$2601,1))</f>
        <v>#N/A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51"/>
      <c r="O46" s="5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7"/>
      <c r="AE46" s="60">
        <f t="shared" si="0"/>
        <v>0</v>
      </c>
      <c r="AF46" s="55" t="e">
        <f>INDEX('swingweight table'!$E$2:$E$2601,MATCH(IF(AE46&lt;((MROUND(AE46,0.175)+0.1)+(MROUND(AE46,0.175)-0.075))/2,MROUND(AE46,0.175)-0.0749,MROUND(AE46,0.175)+0.1001),'swingweight table'!$D$2:$D$2601,1))</f>
        <v>#N/A</v>
      </c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44" x14ac:dyDescent="0.2">
      <c r="A47" s="17"/>
      <c r="B47" s="61" t="e">
        <f>INDEX('swingweight table'!$B$2:$B$2601,MATCH(MROUND(AE47,0.175)+0.0001,'swingweight table'!$A$2:$A$2601,1))</f>
        <v>#N/A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51"/>
      <c r="O47" s="51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7"/>
      <c r="AE47" s="60">
        <f t="shared" si="0"/>
        <v>0</v>
      </c>
      <c r="AF47" s="55" t="e">
        <f>INDEX('swingweight table'!$E$2:$E$2601,MATCH(IF(AE47&lt;((MROUND(AE47,0.175)+0.1)+(MROUND(AE47,0.175)-0.075))/2,MROUND(AE47,0.175)-0.0749,MROUND(AE47,0.175)+0.1001),'swingweight table'!$D$2:$D$2601,1))</f>
        <v>#N/A</v>
      </c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1:44" x14ac:dyDescent="0.2">
      <c r="A48" s="17"/>
      <c r="B48" s="61" t="e">
        <f>INDEX('swingweight table'!$B$2:$B$2601,MATCH(MROUND(AE48,0.175)+0.0001,'swingweight table'!$A$2:$A$2601,1))</f>
        <v>#N/A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51"/>
      <c r="O48" s="51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7"/>
      <c r="AE48" s="60">
        <f t="shared" si="0"/>
        <v>0</v>
      </c>
      <c r="AF48" s="55" t="e">
        <f>INDEX('swingweight table'!$E$2:$E$2601,MATCH(IF(AE48&lt;((MROUND(AE48,0.175)+0.1)+(MROUND(AE48,0.175)-0.075))/2,MROUND(AE48,0.175)-0.0749,MROUND(AE48,0.175)+0.1001),'swingweight table'!$D$2:$D$2601,1))</f>
        <v>#N/A</v>
      </c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44" x14ac:dyDescent="0.2">
      <c r="A49" s="17"/>
      <c r="B49" s="61" t="e">
        <f>INDEX('swingweight table'!$B$2:$B$2601,MATCH(MROUND(AE49,0.175)+0.0001,'swingweight table'!$A$2:$A$2601,1))</f>
        <v>#N/A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51"/>
      <c r="O49" s="51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7"/>
      <c r="AE49" s="60">
        <f t="shared" si="0"/>
        <v>0</v>
      </c>
      <c r="AF49" s="55" t="e">
        <f>INDEX('swingweight table'!$E$2:$E$2601,MATCH(IF(AE49&lt;((MROUND(AE49,0.175)+0.1)+(MROUND(AE49,0.175)-0.075))/2,MROUND(AE49,0.175)-0.0749,MROUND(AE49,0.175)+0.1001),'swingweight table'!$D$2:$D$2601,1))</f>
        <v>#N/A</v>
      </c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x14ac:dyDescent="0.2">
      <c r="A50" s="17"/>
      <c r="B50" s="61" t="e">
        <f>INDEX('swingweight table'!$B$2:$B$2601,MATCH(MROUND(AE50,0.175)+0.0001,'swingweight table'!$A$2:$A$2601,1))</f>
        <v>#N/A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51"/>
      <c r="O50" s="51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7"/>
      <c r="AE50" s="60">
        <f t="shared" si="0"/>
        <v>0</v>
      </c>
      <c r="AF50" s="55" t="e">
        <f>INDEX('swingweight table'!$E$2:$E$2601,MATCH(IF(AE50&lt;((MROUND(AE50,0.175)+0.1)+(MROUND(AE50,0.175)-0.075))/2,MROUND(AE50,0.175)-0.0749,MROUND(AE50,0.175)+0.1001),'swingweight table'!$D$2:$D$2601,1))</f>
        <v>#N/A</v>
      </c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44" x14ac:dyDescent="0.2">
      <c r="A51" s="17"/>
      <c r="B51" s="61" t="e">
        <f>INDEX('swingweight table'!$B$2:$B$2601,MATCH(MROUND(AE51,0.175)+0.0001,'swingweight table'!$A$2:$A$2601,1))</f>
        <v>#N/A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51"/>
      <c r="O51" s="51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7"/>
      <c r="AE51" s="60">
        <f t="shared" si="0"/>
        <v>0</v>
      </c>
      <c r="AF51" s="55" t="e">
        <f>INDEX('swingweight table'!$E$2:$E$2601,MATCH(IF(AE51&lt;((MROUND(AE51,0.175)+0.1)+(MROUND(AE51,0.175)-0.075))/2,MROUND(AE51,0.175)-0.0749,MROUND(AE51,0.175)+0.1001),'swingweight table'!$D$2:$D$2601,1))</f>
        <v>#N/A</v>
      </c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44" x14ac:dyDescent="0.2">
      <c r="A52" s="17"/>
      <c r="B52" s="61" t="e">
        <f>INDEX('swingweight table'!$B$2:$B$2601,MATCH(MROUND(AE52,0.175)+0.0001,'swingweight table'!$A$2:$A$2601,1))</f>
        <v>#N/A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51"/>
      <c r="O52" s="51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7"/>
      <c r="AE52" s="60">
        <f t="shared" si="0"/>
        <v>0</v>
      </c>
      <c r="AF52" s="55" t="e">
        <f>INDEX('swingweight table'!$E$2:$E$2601,MATCH(IF(AE52&lt;((MROUND(AE52,0.175)+0.1)+(MROUND(AE52,0.175)-0.075))/2,MROUND(AE52,0.175)-0.0749,MROUND(AE52,0.175)+0.1001),'swingweight table'!$D$2:$D$2601,1))</f>
        <v>#N/A</v>
      </c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 x14ac:dyDescent="0.2">
      <c r="A53" s="17"/>
      <c r="B53" s="61" t="e">
        <f>INDEX('swingweight table'!$B$2:$B$2601,MATCH(MROUND(AE53,0.175)+0.0001,'swingweight table'!$A$2:$A$2601,1))</f>
        <v>#N/A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51"/>
      <c r="O53" s="51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7"/>
      <c r="AE53" s="60">
        <f t="shared" si="0"/>
        <v>0</v>
      </c>
      <c r="AF53" s="55" t="e">
        <f>INDEX('swingweight table'!$E$2:$E$2601,MATCH(IF(AE53&lt;((MROUND(AE53,0.175)+0.1)+(MROUND(AE53,0.175)-0.075))/2,MROUND(AE53,0.175)-0.0749,MROUND(AE53,0.175)+0.1001),'swingweight table'!$D$2:$D$2601,1))</f>
        <v>#N/A</v>
      </c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4" x14ac:dyDescent="0.2">
      <c r="A54" s="17"/>
      <c r="B54" s="61" t="e">
        <f>INDEX('swingweight table'!$B$2:$B$2601,MATCH(MROUND(AE54,0.175)+0.0001,'swingweight table'!$A$2:$A$2601,1))</f>
        <v>#N/A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51"/>
      <c r="O54" s="51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7"/>
      <c r="AE54" s="60">
        <f t="shared" si="0"/>
        <v>0</v>
      </c>
      <c r="AF54" s="55" t="e">
        <f>INDEX('swingweight table'!$E$2:$E$2601,MATCH(IF(AE54&lt;((MROUND(AE54,0.175)+0.1)+(MROUND(AE54,0.175)-0.075))/2,MROUND(AE54,0.175)-0.0749,MROUND(AE54,0.175)+0.1001),'swingweight table'!$D$2:$D$2601,1))</f>
        <v>#N/A</v>
      </c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1:44" x14ac:dyDescent="0.2">
      <c r="A55" s="17"/>
      <c r="B55" s="61" t="e">
        <f>INDEX('swingweight table'!$B$2:$B$2601,MATCH(MROUND(AE55,0.175)+0.0001,'swingweight table'!$A$2:$A$2601,1))</f>
        <v>#N/A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51"/>
      <c r="O55" s="51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7"/>
      <c r="AE55" s="60">
        <f t="shared" si="0"/>
        <v>0</v>
      </c>
      <c r="AF55" s="55" t="e">
        <f>INDEX('swingweight table'!$E$2:$E$2601,MATCH(IF(AE55&lt;((MROUND(AE55,0.175)+0.1)+(MROUND(AE55,0.175)-0.075))/2,MROUND(AE55,0.175)-0.0749,MROUND(AE55,0.175)+0.1001),'swingweight table'!$D$2:$D$2601,1))</f>
        <v>#N/A</v>
      </c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44" x14ac:dyDescent="0.2">
      <c r="A56" s="17"/>
      <c r="B56" s="61" t="e">
        <f>INDEX('swingweight table'!$B$2:$B$2601,MATCH(MROUND(AE56,0.175)+0.0001,'swingweight table'!$A$2:$A$2601,1))</f>
        <v>#N/A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51"/>
      <c r="O56" s="51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7"/>
      <c r="AE56" s="60">
        <f t="shared" si="0"/>
        <v>0</v>
      </c>
      <c r="AF56" s="55" t="e">
        <f>INDEX('swingweight table'!$E$2:$E$2601,MATCH(IF(AE56&lt;((MROUND(AE56,0.175)+0.1)+(MROUND(AE56,0.175)-0.075))/2,MROUND(AE56,0.175)-0.0749,MROUND(AE56,0.175)+0.1001),'swingweight table'!$D$2:$D$2601,1))</f>
        <v>#N/A</v>
      </c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44" x14ac:dyDescent="0.2">
      <c r="A57" s="17"/>
      <c r="B57" s="61" t="e">
        <f>INDEX('swingweight table'!$B$2:$B$2601,MATCH(MROUND(AE57,0.175)+0.0001,'swingweight table'!$A$2:$A$2601,1))</f>
        <v>#N/A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51"/>
      <c r="O57" s="51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7"/>
      <c r="AE57" s="60">
        <f t="shared" si="0"/>
        <v>0</v>
      </c>
      <c r="AF57" s="55" t="e">
        <f>INDEX('swingweight table'!$E$2:$E$2601,MATCH(IF(AE57&lt;((MROUND(AE57,0.175)+0.1)+(MROUND(AE57,0.175)-0.075))/2,MROUND(AE57,0.175)-0.0749,MROUND(AE57,0.175)+0.1001),'swingweight table'!$D$2:$D$2601,1))</f>
        <v>#N/A</v>
      </c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1:44" x14ac:dyDescent="0.2">
      <c r="A58" s="17"/>
      <c r="B58" s="61" t="e">
        <f>INDEX('swingweight table'!$B$2:$B$2601,MATCH(MROUND(AE58,0.175)+0.0001,'swingweight table'!$A$2:$A$2601,1))</f>
        <v>#N/A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51"/>
      <c r="O58" s="51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7"/>
      <c r="AE58" s="60">
        <f t="shared" si="0"/>
        <v>0</v>
      </c>
      <c r="AF58" s="55" t="e">
        <f>INDEX('swingweight table'!$E$2:$E$2601,MATCH(IF(AE58&lt;((MROUND(AE58,0.175)+0.1)+(MROUND(AE58,0.175)-0.075))/2,MROUND(AE58,0.175)-0.0749,MROUND(AE58,0.175)+0.1001),'swingweight table'!$D$2:$D$2601,1))</f>
        <v>#N/A</v>
      </c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4" x14ac:dyDescent="0.2">
      <c r="A59" s="17"/>
      <c r="B59" s="61" t="e">
        <f>INDEX('swingweight table'!$B$2:$B$2601,MATCH(MROUND(AE59,0.175)+0.0001,'swingweight table'!$A$2:$A$2601,1))</f>
        <v>#N/A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51"/>
      <c r="O59" s="51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7"/>
      <c r="AE59" s="60">
        <f t="shared" si="0"/>
        <v>0</v>
      </c>
      <c r="AF59" s="55" t="e">
        <f>INDEX('swingweight table'!$E$2:$E$2601,MATCH(IF(AE59&lt;((MROUND(AE59,0.175)+0.1)+(MROUND(AE59,0.175)-0.075))/2,MROUND(AE59,0.175)-0.0749,MROUND(AE59,0.175)+0.1001),'swingweight table'!$D$2:$D$2601,1))</f>
        <v>#N/A</v>
      </c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4" x14ac:dyDescent="0.2">
      <c r="A60" s="17"/>
      <c r="B60" s="61" t="e">
        <f>INDEX('swingweight table'!$B$2:$B$2601,MATCH(MROUND(AE60,0.175)+0.0001,'swingweight table'!$A$2:$A$2601,1))</f>
        <v>#N/A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51"/>
      <c r="O60" s="51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7"/>
      <c r="AE60" s="60">
        <f t="shared" si="0"/>
        <v>0</v>
      </c>
      <c r="AF60" s="55" t="e">
        <f>INDEX('swingweight table'!$E$2:$E$2601,MATCH(IF(AE60&lt;((MROUND(AE60,0.175)+0.1)+(MROUND(AE60,0.175)-0.075))/2,MROUND(AE60,0.175)-0.0749,MROUND(AE60,0.175)+0.1001),'swingweight table'!$D$2:$D$2601,1))</f>
        <v>#N/A</v>
      </c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 x14ac:dyDescent="0.2">
      <c r="A61" s="17"/>
      <c r="B61" s="61" t="e">
        <f>INDEX('swingweight table'!$B$2:$B$2601,MATCH(MROUND(AE61,0.175)+0.0001,'swingweight table'!$A$2:$A$2601,1))</f>
        <v>#N/A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51"/>
      <c r="O61" s="51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7"/>
      <c r="AE61" s="60">
        <f t="shared" si="0"/>
        <v>0</v>
      </c>
      <c r="AF61" s="55" t="e">
        <f>INDEX('swingweight table'!$E$2:$E$2601,MATCH(IF(AE61&lt;((MROUND(AE61,0.175)+0.1)+(MROUND(AE61,0.175)-0.075))/2,MROUND(AE61,0.175)-0.0749,MROUND(AE61,0.175)+0.1001),'swingweight table'!$D$2:$D$2601,1))</f>
        <v>#N/A</v>
      </c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 x14ac:dyDescent="0.2">
      <c r="A62" s="17"/>
      <c r="B62" s="61" t="e">
        <f>INDEX('swingweight table'!$B$2:$B$2601,MATCH(MROUND(AE62,0.175)+0.0001,'swingweight table'!$A$2:$A$2601,1))</f>
        <v>#N/A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51"/>
      <c r="O62" s="51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7"/>
      <c r="AE62" s="60">
        <f t="shared" si="0"/>
        <v>0</v>
      </c>
      <c r="AF62" s="55" t="e">
        <f>INDEX('swingweight table'!$E$2:$E$2601,MATCH(IF(AE62&lt;((MROUND(AE62,0.175)+0.1)+(MROUND(AE62,0.175)-0.075))/2,MROUND(AE62,0.175)-0.0749,MROUND(AE62,0.175)+0.1001),'swingweight table'!$D$2:$D$2601,1))</f>
        <v>#N/A</v>
      </c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4" x14ac:dyDescent="0.2">
      <c r="A63" s="17"/>
      <c r="B63" s="61" t="e">
        <f>INDEX('swingweight table'!$B$2:$B$2601,MATCH(MROUND(AE63,0.175)+0.0001,'swingweight table'!$A$2:$A$2601,1))</f>
        <v>#N/A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51"/>
      <c r="O63" s="51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7"/>
      <c r="AE63" s="60">
        <f t="shared" si="0"/>
        <v>0</v>
      </c>
      <c r="AF63" s="55" t="e">
        <f>INDEX('swingweight table'!$E$2:$E$2601,MATCH(IF(AE63&lt;((MROUND(AE63,0.175)+0.1)+(MROUND(AE63,0.175)-0.075))/2,MROUND(AE63,0.175)-0.0749,MROUND(AE63,0.175)+0.1001),'swingweight table'!$D$2:$D$2601,1))</f>
        <v>#N/A</v>
      </c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 x14ac:dyDescent="0.2">
      <c r="A64" s="17"/>
      <c r="B64" s="61" t="e">
        <f>INDEX('swingweight table'!$B$2:$B$2601,MATCH(MROUND(AE64,0.175)+0.0001,'swingweight table'!$A$2:$A$2601,1))</f>
        <v>#N/A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51"/>
      <c r="O64" s="51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7"/>
      <c r="AE64" s="60">
        <f t="shared" si="0"/>
        <v>0</v>
      </c>
      <c r="AF64" s="55" t="e">
        <f>INDEX('swingweight table'!$E$2:$E$2601,MATCH(IF(AE64&lt;((MROUND(AE64,0.175)+0.1)+(MROUND(AE64,0.175)-0.075))/2,MROUND(AE64,0.175)-0.0749,MROUND(AE64,0.175)+0.1001),'swingweight table'!$D$2:$D$2601,1))</f>
        <v>#N/A</v>
      </c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 x14ac:dyDescent="0.2">
      <c r="A65" s="17"/>
      <c r="B65" s="61" t="e">
        <f>INDEX('swingweight table'!$B$2:$B$2601,MATCH(MROUND(AE65,0.175)+0.0001,'swingweight table'!$A$2:$A$2601,1))</f>
        <v>#N/A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51"/>
      <c r="O65" s="51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7"/>
      <c r="AE65" s="60">
        <f t="shared" si="0"/>
        <v>0</v>
      </c>
      <c r="AF65" s="55" t="e">
        <f>INDEX('swingweight table'!$E$2:$E$2601,MATCH(IF(AE65&lt;((MROUND(AE65,0.175)+0.1)+(MROUND(AE65,0.175)-0.075))/2,MROUND(AE65,0.175)-0.0749,MROUND(AE65,0.175)+0.1001),'swingweight table'!$D$2:$D$2601,1))</f>
        <v>#N/A</v>
      </c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 x14ac:dyDescent="0.2">
      <c r="A66" s="17"/>
      <c r="B66" s="61" t="e">
        <f>INDEX('swingweight table'!$B$2:$B$2601,MATCH(MROUND(AE66,0.175)+0.0001,'swingweight table'!$A$2:$A$2601,1))</f>
        <v>#N/A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51"/>
      <c r="O66" s="51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7"/>
      <c r="AE66" s="60">
        <f t="shared" si="0"/>
        <v>0</v>
      </c>
      <c r="AF66" s="55" t="e">
        <f>INDEX('swingweight table'!$E$2:$E$2601,MATCH(IF(AE66&lt;((MROUND(AE66,0.175)+0.1)+(MROUND(AE66,0.175)-0.075))/2,MROUND(AE66,0.175)-0.0749,MROUND(AE66,0.175)+0.1001),'swingweight table'!$D$2:$D$2601,1))</f>
        <v>#N/A</v>
      </c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 x14ac:dyDescent="0.2">
      <c r="A67" s="17"/>
      <c r="B67" s="61" t="e">
        <f>INDEX('swingweight table'!$B$2:$B$2601,MATCH(MROUND(AE67,0.175)+0.0001,'swingweight table'!$A$2:$A$2601,1))</f>
        <v>#N/A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1"/>
      <c r="O67" s="51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7"/>
      <c r="AE67" s="60">
        <f t="shared" si="0"/>
        <v>0</v>
      </c>
      <c r="AF67" s="55" t="e">
        <f>INDEX('swingweight table'!$E$2:$E$2601,MATCH(IF(AE67&lt;((MROUND(AE67,0.175)+0.1)+(MROUND(AE67,0.175)-0.075))/2,MROUND(AE67,0.175)-0.0749,MROUND(AE67,0.175)+0.1001),'swingweight table'!$D$2:$D$2601,1))</f>
        <v>#N/A</v>
      </c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 x14ac:dyDescent="0.2">
      <c r="A68" s="17"/>
      <c r="B68" s="61" t="e">
        <f>INDEX('swingweight table'!$B$2:$B$2601,MATCH(MROUND(AE68,0.175)+0.0001,'swingweight table'!$A$2:$A$2601,1))</f>
        <v>#N/A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51"/>
      <c r="O68" s="51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7"/>
      <c r="AE68" s="60">
        <f t="shared" ref="AE68:AE131" si="1">(C68*0.035274)*(D68-14)+(E68*0.035274)*((F68+G68)-14)+(H68*0.035274)*(I68-14)+(J68*0.035274)*(K68-14)+(L68*0.035274)*(M68-14)+(N68*0.035274)*(O68-14)+(P68*0.035274)*(Q68-14)+(R68*0.035274)*(S68-14)+(T68*0.035274)*(U68-14)+(V68*0.035274)*(W68-14)+(X68*0.035274)*(Y68-14)+(Z68*0.035274)*(AA68-14)+(AB68*0.035274)*(AC68-14)</f>
        <v>0</v>
      </c>
      <c r="AF68" s="55" t="e">
        <f>INDEX('swingweight table'!$E$2:$E$2601,MATCH(IF(AE68&lt;((MROUND(AE68,0.175)+0.1)+(MROUND(AE68,0.175)-0.075))/2,MROUND(AE68,0.175)-0.0749,MROUND(AE68,0.175)+0.1001),'swingweight table'!$D$2:$D$2601,1))</f>
        <v>#N/A</v>
      </c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x14ac:dyDescent="0.2">
      <c r="A69" s="17"/>
      <c r="B69" s="61" t="e">
        <f>INDEX('swingweight table'!$B$2:$B$2601,MATCH(MROUND(AE69,0.175)+0.0001,'swingweight table'!$A$2:$A$2601,1))</f>
        <v>#N/A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51"/>
      <c r="O69" s="51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7"/>
      <c r="AE69" s="60">
        <f t="shared" si="1"/>
        <v>0</v>
      </c>
      <c r="AF69" s="55" t="e">
        <f>INDEX('swingweight table'!$E$2:$E$2601,MATCH(IF(AE69&lt;((MROUND(AE69,0.175)+0.1)+(MROUND(AE69,0.175)-0.075))/2,MROUND(AE69,0.175)-0.0749,MROUND(AE69,0.175)+0.1001),'swingweight table'!$D$2:$D$2601,1))</f>
        <v>#N/A</v>
      </c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1:44" x14ac:dyDescent="0.2">
      <c r="A70" s="17"/>
      <c r="B70" s="61" t="e">
        <f>INDEX('swingweight table'!$B$2:$B$2601,MATCH(MROUND(AE70,0.175)+0.0001,'swingweight table'!$A$2:$A$2601,1))</f>
        <v>#N/A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51"/>
      <c r="O70" s="51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7"/>
      <c r="AE70" s="60">
        <f t="shared" si="1"/>
        <v>0</v>
      </c>
      <c r="AF70" s="55" t="e">
        <f>INDEX('swingweight table'!$E$2:$E$2601,MATCH(IF(AE70&lt;((MROUND(AE70,0.175)+0.1)+(MROUND(AE70,0.175)-0.075))/2,MROUND(AE70,0.175)-0.0749,MROUND(AE70,0.175)+0.1001),'swingweight table'!$D$2:$D$2601,1))</f>
        <v>#N/A</v>
      </c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1:44" x14ac:dyDescent="0.2">
      <c r="A71" s="17"/>
      <c r="B71" s="61" t="e">
        <f>INDEX('swingweight table'!$B$2:$B$2601,MATCH(MROUND(AE71,0.175)+0.0001,'swingweight table'!$A$2:$A$2601,1))</f>
        <v>#N/A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51"/>
      <c r="O71" s="51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7"/>
      <c r="AE71" s="60">
        <f t="shared" si="1"/>
        <v>0</v>
      </c>
      <c r="AF71" s="55" t="e">
        <f>INDEX('swingweight table'!$E$2:$E$2601,MATCH(IF(AE71&lt;((MROUND(AE71,0.175)+0.1)+(MROUND(AE71,0.175)-0.075))/2,MROUND(AE71,0.175)-0.0749,MROUND(AE71,0.175)+0.1001),'swingweight table'!$D$2:$D$2601,1))</f>
        <v>#N/A</v>
      </c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</row>
    <row r="72" spans="1:44" x14ac:dyDescent="0.2">
      <c r="A72" s="17"/>
      <c r="B72" s="61" t="e">
        <f>INDEX('swingweight table'!$B$2:$B$2601,MATCH(MROUND(AE72,0.175)+0.0001,'swingweight table'!$A$2:$A$2601,1))</f>
        <v>#N/A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51"/>
      <c r="O72" s="51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7"/>
      <c r="AE72" s="60">
        <f t="shared" si="1"/>
        <v>0</v>
      </c>
      <c r="AF72" s="55" t="e">
        <f>INDEX('swingweight table'!$E$2:$E$2601,MATCH(IF(AE72&lt;((MROUND(AE72,0.175)+0.1)+(MROUND(AE72,0.175)-0.075))/2,MROUND(AE72,0.175)-0.0749,MROUND(AE72,0.175)+0.1001),'swingweight table'!$D$2:$D$2601,1))</f>
        <v>#N/A</v>
      </c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</row>
    <row r="73" spans="1:44" x14ac:dyDescent="0.2">
      <c r="A73" s="17"/>
      <c r="B73" s="61" t="e">
        <f>INDEX('swingweight table'!$B$2:$B$2601,MATCH(MROUND(AE73,0.175)+0.0001,'swingweight table'!$A$2:$A$2601,1))</f>
        <v>#N/A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51"/>
      <c r="O73" s="51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7"/>
      <c r="AE73" s="60">
        <f t="shared" si="1"/>
        <v>0</v>
      </c>
      <c r="AF73" s="55" t="e">
        <f>INDEX('swingweight table'!$E$2:$E$2601,MATCH(IF(AE73&lt;((MROUND(AE73,0.175)+0.1)+(MROUND(AE73,0.175)-0.075))/2,MROUND(AE73,0.175)-0.0749,MROUND(AE73,0.175)+0.1001),'swingweight table'!$D$2:$D$2601,1))</f>
        <v>#N/A</v>
      </c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x14ac:dyDescent="0.2">
      <c r="A74" s="17"/>
      <c r="B74" s="61" t="e">
        <f>INDEX('swingweight table'!$B$2:$B$2601,MATCH(MROUND(AE74,0.175)+0.0001,'swingweight table'!$A$2:$A$2601,1))</f>
        <v>#N/A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51"/>
      <c r="O74" s="51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7"/>
      <c r="AE74" s="60">
        <f t="shared" si="1"/>
        <v>0</v>
      </c>
      <c r="AF74" s="55" t="e">
        <f>INDEX('swingweight table'!$E$2:$E$2601,MATCH(IF(AE74&lt;((MROUND(AE74,0.175)+0.1)+(MROUND(AE74,0.175)-0.075))/2,MROUND(AE74,0.175)-0.0749,MROUND(AE74,0.175)+0.1001),'swingweight table'!$D$2:$D$2601,1))</f>
        <v>#N/A</v>
      </c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x14ac:dyDescent="0.2">
      <c r="A75" s="17"/>
      <c r="B75" s="61" t="e">
        <f>INDEX('swingweight table'!$B$2:$B$2601,MATCH(MROUND(AE75,0.175)+0.0001,'swingweight table'!$A$2:$A$2601,1))</f>
        <v>#N/A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51"/>
      <c r="O75" s="51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7"/>
      <c r="AE75" s="60">
        <f t="shared" si="1"/>
        <v>0</v>
      </c>
      <c r="AF75" s="55" t="e">
        <f>INDEX('swingweight table'!$E$2:$E$2601,MATCH(IF(AE75&lt;((MROUND(AE75,0.175)+0.1)+(MROUND(AE75,0.175)-0.075))/2,MROUND(AE75,0.175)-0.0749,MROUND(AE75,0.175)+0.1001),'swingweight table'!$D$2:$D$2601,1))</f>
        <v>#N/A</v>
      </c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x14ac:dyDescent="0.2">
      <c r="A76" s="17"/>
      <c r="B76" s="61" t="e">
        <f>INDEX('swingweight table'!$B$2:$B$2601,MATCH(MROUND(AE76,0.175)+0.0001,'swingweight table'!$A$2:$A$2601,1))</f>
        <v>#N/A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51"/>
      <c r="O76" s="51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7"/>
      <c r="AE76" s="60">
        <f t="shared" si="1"/>
        <v>0</v>
      </c>
      <c r="AF76" s="55" t="e">
        <f>INDEX('swingweight table'!$E$2:$E$2601,MATCH(IF(AE76&lt;((MROUND(AE76,0.175)+0.1)+(MROUND(AE76,0.175)-0.075))/2,MROUND(AE76,0.175)-0.0749,MROUND(AE76,0.175)+0.1001),'swingweight table'!$D$2:$D$2601,1))</f>
        <v>#N/A</v>
      </c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x14ac:dyDescent="0.2">
      <c r="A77" s="17"/>
      <c r="B77" s="61" t="e">
        <f>INDEX('swingweight table'!$B$2:$B$2601,MATCH(MROUND(AE77,0.175)+0.0001,'swingweight table'!$A$2:$A$2601,1))</f>
        <v>#N/A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51"/>
      <c r="O77" s="51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7"/>
      <c r="AE77" s="60">
        <f t="shared" si="1"/>
        <v>0</v>
      </c>
      <c r="AF77" s="55" t="e">
        <f>INDEX('swingweight table'!$E$2:$E$2601,MATCH(IF(AE77&lt;((MROUND(AE77,0.175)+0.1)+(MROUND(AE77,0.175)-0.075))/2,MROUND(AE77,0.175)-0.0749,MROUND(AE77,0.175)+0.1001),'swingweight table'!$D$2:$D$2601,1))</f>
        <v>#N/A</v>
      </c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x14ac:dyDescent="0.2">
      <c r="A78" s="17"/>
      <c r="B78" s="61" t="e">
        <f>INDEX('swingweight table'!$B$2:$B$2601,MATCH(MROUND(AE78,0.175)+0.0001,'swingweight table'!$A$2:$A$2601,1))</f>
        <v>#N/A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51"/>
      <c r="O78" s="51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7"/>
      <c r="AE78" s="60">
        <f t="shared" si="1"/>
        <v>0</v>
      </c>
      <c r="AF78" s="55" t="e">
        <f>INDEX('swingweight table'!$E$2:$E$2601,MATCH(IF(AE78&lt;((MROUND(AE78,0.175)+0.1)+(MROUND(AE78,0.175)-0.075))/2,MROUND(AE78,0.175)-0.0749,MROUND(AE78,0.175)+0.1001),'swingweight table'!$D$2:$D$2601,1))</f>
        <v>#N/A</v>
      </c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x14ac:dyDescent="0.2">
      <c r="A79" s="17"/>
      <c r="B79" s="61" t="e">
        <f>INDEX('swingweight table'!$B$2:$B$2601,MATCH(MROUND(AE79,0.175)+0.0001,'swingweight table'!$A$2:$A$2601,1))</f>
        <v>#N/A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51"/>
      <c r="O79" s="51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7"/>
      <c r="AE79" s="60">
        <f t="shared" si="1"/>
        <v>0</v>
      </c>
      <c r="AF79" s="55" t="e">
        <f>INDEX('swingweight table'!$E$2:$E$2601,MATCH(IF(AE79&lt;((MROUND(AE79,0.175)+0.1)+(MROUND(AE79,0.175)-0.075))/2,MROUND(AE79,0.175)-0.0749,MROUND(AE79,0.175)+0.1001),'swingweight table'!$D$2:$D$2601,1))</f>
        <v>#N/A</v>
      </c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x14ac:dyDescent="0.2">
      <c r="A80" s="17"/>
      <c r="B80" s="61" t="e">
        <f>INDEX('swingweight table'!$B$2:$B$2601,MATCH(MROUND(AE80,0.175)+0.0001,'swingweight table'!$A$2:$A$2601,1))</f>
        <v>#N/A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51"/>
      <c r="O80" s="51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7"/>
      <c r="AE80" s="60">
        <f t="shared" si="1"/>
        <v>0</v>
      </c>
      <c r="AF80" s="55" t="e">
        <f>INDEX('swingweight table'!$E$2:$E$2601,MATCH(IF(AE80&lt;((MROUND(AE80,0.175)+0.1)+(MROUND(AE80,0.175)-0.075))/2,MROUND(AE80,0.175)-0.0749,MROUND(AE80,0.175)+0.1001),'swingweight table'!$D$2:$D$2601,1))</f>
        <v>#N/A</v>
      </c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x14ac:dyDescent="0.2">
      <c r="A81" s="17"/>
      <c r="B81" s="61" t="e">
        <f>INDEX('swingweight table'!$B$2:$B$2601,MATCH(MROUND(AE81,0.175)+0.0001,'swingweight table'!$A$2:$A$2601,1))</f>
        <v>#N/A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51"/>
      <c r="O81" s="51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7"/>
      <c r="AE81" s="60">
        <f t="shared" si="1"/>
        <v>0</v>
      </c>
      <c r="AF81" s="55" t="e">
        <f>INDEX('swingweight table'!$E$2:$E$2601,MATCH(IF(AE81&lt;((MROUND(AE81,0.175)+0.1)+(MROUND(AE81,0.175)-0.075))/2,MROUND(AE81,0.175)-0.0749,MROUND(AE81,0.175)+0.1001),'swingweight table'!$D$2:$D$2601,1))</f>
        <v>#N/A</v>
      </c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x14ac:dyDescent="0.2">
      <c r="A82" s="17"/>
      <c r="B82" s="61" t="e">
        <f>INDEX('swingweight table'!$B$2:$B$2601,MATCH(MROUND(AE82,0.175)+0.0001,'swingweight table'!$A$2:$A$2601,1))</f>
        <v>#N/A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51"/>
      <c r="O82" s="51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7"/>
      <c r="AE82" s="60">
        <f t="shared" si="1"/>
        <v>0</v>
      </c>
      <c r="AF82" s="55" t="e">
        <f>INDEX('swingweight table'!$E$2:$E$2601,MATCH(IF(AE82&lt;((MROUND(AE82,0.175)+0.1)+(MROUND(AE82,0.175)-0.075))/2,MROUND(AE82,0.175)-0.0749,MROUND(AE82,0.175)+0.1001),'swingweight table'!$D$2:$D$2601,1))</f>
        <v>#N/A</v>
      </c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x14ac:dyDescent="0.2">
      <c r="A83" s="17"/>
      <c r="B83" s="61" t="e">
        <f>INDEX('swingweight table'!$B$2:$B$2601,MATCH(MROUND(AE83,0.175)+0.0001,'swingweight table'!$A$2:$A$2601,1))</f>
        <v>#N/A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51"/>
      <c r="O83" s="51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7"/>
      <c r="AE83" s="60">
        <f t="shared" si="1"/>
        <v>0</v>
      </c>
      <c r="AF83" s="55" t="e">
        <f>INDEX('swingweight table'!$E$2:$E$2601,MATCH(IF(AE83&lt;((MROUND(AE83,0.175)+0.1)+(MROUND(AE83,0.175)-0.075))/2,MROUND(AE83,0.175)-0.0749,MROUND(AE83,0.175)+0.1001),'swingweight table'!$D$2:$D$2601,1))</f>
        <v>#N/A</v>
      </c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x14ac:dyDescent="0.2">
      <c r="A84" s="17"/>
      <c r="B84" s="61" t="e">
        <f>INDEX('swingweight table'!$B$2:$B$2601,MATCH(MROUND(AE84,0.175)+0.0001,'swingweight table'!$A$2:$A$2601,1))</f>
        <v>#N/A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51"/>
      <c r="O84" s="51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7"/>
      <c r="AE84" s="60">
        <f t="shared" si="1"/>
        <v>0</v>
      </c>
      <c r="AF84" s="55" t="e">
        <f>INDEX('swingweight table'!$E$2:$E$2601,MATCH(IF(AE84&lt;((MROUND(AE84,0.175)+0.1)+(MROUND(AE84,0.175)-0.075))/2,MROUND(AE84,0.175)-0.0749,MROUND(AE84,0.175)+0.1001),'swingweight table'!$D$2:$D$2601,1))</f>
        <v>#N/A</v>
      </c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x14ac:dyDescent="0.2">
      <c r="A85" s="17"/>
      <c r="B85" s="61" t="e">
        <f>INDEX('swingweight table'!$B$2:$B$2601,MATCH(MROUND(AE85,0.175)+0.0001,'swingweight table'!$A$2:$A$2601,1))</f>
        <v>#N/A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51"/>
      <c r="O85" s="51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7"/>
      <c r="AE85" s="60">
        <f t="shared" si="1"/>
        <v>0</v>
      </c>
      <c r="AF85" s="55" t="e">
        <f>INDEX('swingweight table'!$E$2:$E$2601,MATCH(IF(AE85&lt;((MROUND(AE85,0.175)+0.1)+(MROUND(AE85,0.175)-0.075))/2,MROUND(AE85,0.175)-0.0749,MROUND(AE85,0.175)+0.1001),'swingweight table'!$D$2:$D$2601,1))</f>
        <v>#N/A</v>
      </c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x14ac:dyDescent="0.2">
      <c r="A86" s="17"/>
      <c r="B86" s="61" t="e">
        <f>INDEX('swingweight table'!$B$2:$B$2601,MATCH(MROUND(AE86,0.175)+0.0001,'swingweight table'!$A$2:$A$2601,1))</f>
        <v>#N/A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51"/>
      <c r="O86" s="51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7"/>
      <c r="AE86" s="60">
        <f t="shared" si="1"/>
        <v>0</v>
      </c>
      <c r="AF86" s="55" t="e">
        <f>INDEX('swingweight table'!$E$2:$E$2601,MATCH(IF(AE86&lt;((MROUND(AE86,0.175)+0.1)+(MROUND(AE86,0.175)-0.075))/2,MROUND(AE86,0.175)-0.0749,MROUND(AE86,0.175)+0.1001),'swingweight table'!$D$2:$D$2601,1))</f>
        <v>#N/A</v>
      </c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x14ac:dyDescent="0.2">
      <c r="A87" s="17"/>
      <c r="B87" s="61" t="e">
        <f>INDEX('swingweight table'!$B$2:$B$2601,MATCH(MROUND(AE87,0.175)+0.0001,'swingweight table'!$A$2:$A$2601,1))</f>
        <v>#N/A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51"/>
      <c r="O87" s="51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7"/>
      <c r="AE87" s="60">
        <f t="shared" si="1"/>
        <v>0</v>
      </c>
      <c r="AF87" s="55" t="e">
        <f>INDEX('swingweight table'!$E$2:$E$2601,MATCH(IF(AE87&lt;((MROUND(AE87,0.175)+0.1)+(MROUND(AE87,0.175)-0.075))/2,MROUND(AE87,0.175)-0.0749,MROUND(AE87,0.175)+0.1001),'swingweight table'!$D$2:$D$2601,1))</f>
        <v>#N/A</v>
      </c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x14ac:dyDescent="0.2">
      <c r="A88" s="17"/>
      <c r="B88" s="61" t="e">
        <f>INDEX('swingweight table'!$B$2:$B$2601,MATCH(MROUND(AE88,0.175)+0.0001,'swingweight table'!$A$2:$A$2601,1))</f>
        <v>#N/A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51"/>
      <c r="O88" s="51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7"/>
      <c r="AE88" s="60">
        <f t="shared" si="1"/>
        <v>0</v>
      </c>
      <c r="AF88" s="55" t="e">
        <f>INDEX('swingweight table'!$E$2:$E$2601,MATCH(IF(AE88&lt;((MROUND(AE88,0.175)+0.1)+(MROUND(AE88,0.175)-0.075))/2,MROUND(AE88,0.175)-0.0749,MROUND(AE88,0.175)+0.1001),'swingweight table'!$D$2:$D$2601,1))</f>
        <v>#N/A</v>
      </c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x14ac:dyDescent="0.2">
      <c r="A89" s="17"/>
      <c r="B89" s="61" t="e">
        <f>INDEX('swingweight table'!$B$2:$B$2601,MATCH(MROUND(AE89,0.175)+0.0001,'swingweight table'!$A$2:$A$2601,1))</f>
        <v>#N/A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51"/>
      <c r="O89" s="51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7"/>
      <c r="AE89" s="60">
        <f t="shared" si="1"/>
        <v>0</v>
      </c>
      <c r="AF89" s="55" t="e">
        <f>INDEX('swingweight table'!$E$2:$E$2601,MATCH(IF(AE89&lt;((MROUND(AE89,0.175)+0.1)+(MROUND(AE89,0.175)-0.075))/2,MROUND(AE89,0.175)-0.0749,MROUND(AE89,0.175)+0.1001),'swingweight table'!$D$2:$D$2601,1))</f>
        <v>#N/A</v>
      </c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x14ac:dyDescent="0.2">
      <c r="A90" s="17"/>
      <c r="B90" s="61" t="e">
        <f>INDEX('swingweight table'!$B$2:$B$2601,MATCH(MROUND(AE90,0.175)+0.0001,'swingweight table'!$A$2:$A$2601,1))</f>
        <v>#N/A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51"/>
      <c r="O90" s="51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7"/>
      <c r="AE90" s="60">
        <f t="shared" si="1"/>
        <v>0</v>
      </c>
      <c r="AF90" s="55" t="e">
        <f>INDEX('swingweight table'!$E$2:$E$2601,MATCH(IF(AE90&lt;((MROUND(AE90,0.175)+0.1)+(MROUND(AE90,0.175)-0.075))/2,MROUND(AE90,0.175)-0.0749,MROUND(AE90,0.175)+0.1001),'swingweight table'!$D$2:$D$2601,1))</f>
        <v>#N/A</v>
      </c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x14ac:dyDescent="0.2">
      <c r="A91" s="17"/>
      <c r="B91" s="61" t="e">
        <f>INDEX('swingweight table'!$B$2:$B$2601,MATCH(MROUND(AE91,0.175)+0.0001,'swingweight table'!$A$2:$A$2601,1))</f>
        <v>#N/A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51"/>
      <c r="O91" s="51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7"/>
      <c r="AE91" s="60">
        <f t="shared" si="1"/>
        <v>0</v>
      </c>
      <c r="AF91" s="55" t="e">
        <f>INDEX('swingweight table'!$E$2:$E$2601,MATCH(IF(AE91&lt;((MROUND(AE91,0.175)+0.1)+(MROUND(AE91,0.175)-0.075))/2,MROUND(AE91,0.175)-0.0749,MROUND(AE91,0.175)+0.1001),'swingweight table'!$D$2:$D$2601,1))</f>
        <v>#N/A</v>
      </c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x14ac:dyDescent="0.2">
      <c r="A92" s="17"/>
      <c r="B92" s="61" t="e">
        <f>INDEX('swingweight table'!$B$2:$B$2601,MATCH(MROUND(AE92,0.175)+0.0001,'swingweight table'!$A$2:$A$2601,1))</f>
        <v>#N/A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51"/>
      <c r="O92" s="51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7"/>
      <c r="AE92" s="60">
        <f t="shared" si="1"/>
        <v>0</v>
      </c>
      <c r="AF92" s="55" t="e">
        <f>INDEX('swingweight table'!$E$2:$E$2601,MATCH(IF(AE92&lt;((MROUND(AE92,0.175)+0.1)+(MROUND(AE92,0.175)-0.075))/2,MROUND(AE92,0.175)-0.0749,MROUND(AE92,0.175)+0.1001),'swingweight table'!$D$2:$D$2601,1))</f>
        <v>#N/A</v>
      </c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x14ac:dyDescent="0.2">
      <c r="A93" s="17"/>
      <c r="B93" s="61" t="e">
        <f>INDEX('swingweight table'!$B$2:$B$2601,MATCH(MROUND(AE93,0.175)+0.0001,'swingweight table'!$A$2:$A$2601,1))</f>
        <v>#N/A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51"/>
      <c r="O93" s="51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7"/>
      <c r="AE93" s="60">
        <f t="shared" si="1"/>
        <v>0</v>
      </c>
      <c r="AF93" s="55" t="e">
        <f>INDEX('swingweight table'!$E$2:$E$2601,MATCH(IF(AE93&lt;((MROUND(AE93,0.175)+0.1)+(MROUND(AE93,0.175)-0.075))/2,MROUND(AE93,0.175)-0.0749,MROUND(AE93,0.175)+0.1001),'swingweight table'!$D$2:$D$2601,1))</f>
        <v>#N/A</v>
      </c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x14ac:dyDescent="0.2">
      <c r="A94" s="17"/>
      <c r="B94" s="61" t="e">
        <f>INDEX('swingweight table'!$B$2:$B$2601,MATCH(MROUND(AE94,0.175)+0.0001,'swingweight table'!$A$2:$A$2601,1))</f>
        <v>#N/A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51"/>
      <c r="O94" s="51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7"/>
      <c r="AE94" s="60">
        <f t="shared" si="1"/>
        <v>0</v>
      </c>
      <c r="AF94" s="55" t="e">
        <f>INDEX('swingweight table'!$E$2:$E$2601,MATCH(IF(AE94&lt;((MROUND(AE94,0.175)+0.1)+(MROUND(AE94,0.175)-0.075))/2,MROUND(AE94,0.175)-0.0749,MROUND(AE94,0.175)+0.1001),'swingweight table'!$D$2:$D$2601,1))</f>
        <v>#N/A</v>
      </c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x14ac:dyDescent="0.2">
      <c r="A95" s="17"/>
      <c r="B95" s="61" t="e">
        <f>INDEX('swingweight table'!$B$2:$B$2601,MATCH(MROUND(AE95,0.175)+0.0001,'swingweight table'!$A$2:$A$2601,1))</f>
        <v>#N/A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51"/>
      <c r="O95" s="51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7"/>
      <c r="AE95" s="60">
        <f t="shared" si="1"/>
        <v>0</v>
      </c>
      <c r="AF95" s="55" t="e">
        <f>INDEX('swingweight table'!$E$2:$E$2601,MATCH(IF(AE95&lt;((MROUND(AE95,0.175)+0.1)+(MROUND(AE95,0.175)-0.075))/2,MROUND(AE95,0.175)-0.0749,MROUND(AE95,0.175)+0.1001),'swingweight table'!$D$2:$D$2601,1))</f>
        <v>#N/A</v>
      </c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x14ac:dyDescent="0.2">
      <c r="A96" s="17"/>
      <c r="B96" s="61" t="e">
        <f>INDEX('swingweight table'!$B$2:$B$2601,MATCH(MROUND(AE96,0.175)+0.0001,'swingweight table'!$A$2:$A$2601,1))</f>
        <v>#N/A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51"/>
      <c r="O96" s="51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7"/>
      <c r="AE96" s="60">
        <f t="shared" si="1"/>
        <v>0</v>
      </c>
      <c r="AF96" s="55" t="e">
        <f>INDEX('swingweight table'!$E$2:$E$2601,MATCH(IF(AE96&lt;((MROUND(AE96,0.175)+0.1)+(MROUND(AE96,0.175)-0.075))/2,MROUND(AE96,0.175)-0.0749,MROUND(AE96,0.175)+0.1001),'swingweight table'!$D$2:$D$2601,1))</f>
        <v>#N/A</v>
      </c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x14ac:dyDescent="0.2">
      <c r="A97" s="17"/>
      <c r="B97" s="61" t="e">
        <f>INDEX('swingweight table'!$B$2:$B$2601,MATCH(MROUND(AE97,0.175)+0.0001,'swingweight table'!$A$2:$A$2601,1))</f>
        <v>#N/A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51"/>
      <c r="O97" s="51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7"/>
      <c r="AE97" s="60">
        <f t="shared" si="1"/>
        <v>0</v>
      </c>
      <c r="AF97" s="55" t="e">
        <f>INDEX('swingweight table'!$E$2:$E$2601,MATCH(IF(AE97&lt;((MROUND(AE97,0.175)+0.1)+(MROUND(AE97,0.175)-0.075))/2,MROUND(AE97,0.175)-0.0749,MROUND(AE97,0.175)+0.1001),'swingweight table'!$D$2:$D$2601,1))</f>
        <v>#N/A</v>
      </c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x14ac:dyDescent="0.2">
      <c r="A98" s="17"/>
      <c r="B98" s="61" t="e">
        <f>INDEX('swingweight table'!$B$2:$B$2601,MATCH(MROUND(AE98,0.175)+0.0001,'swingweight table'!$A$2:$A$2601,1))</f>
        <v>#N/A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51"/>
      <c r="O98" s="51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7"/>
      <c r="AE98" s="60">
        <f t="shared" si="1"/>
        <v>0</v>
      </c>
      <c r="AF98" s="55" t="e">
        <f>INDEX('swingweight table'!$E$2:$E$2601,MATCH(IF(AE98&lt;((MROUND(AE98,0.175)+0.1)+(MROUND(AE98,0.175)-0.075))/2,MROUND(AE98,0.175)-0.0749,MROUND(AE98,0.175)+0.1001),'swingweight table'!$D$2:$D$2601,1))</f>
        <v>#N/A</v>
      </c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x14ac:dyDescent="0.2">
      <c r="A99" s="17"/>
      <c r="B99" s="61" t="e">
        <f>INDEX('swingweight table'!$B$2:$B$2601,MATCH(MROUND(AE99,0.175)+0.0001,'swingweight table'!$A$2:$A$2601,1))</f>
        <v>#N/A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51"/>
      <c r="O99" s="51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7"/>
      <c r="AE99" s="60">
        <f t="shared" si="1"/>
        <v>0</v>
      </c>
      <c r="AF99" s="55" t="e">
        <f>INDEX('swingweight table'!$E$2:$E$2601,MATCH(IF(AE99&lt;((MROUND(AE99,0.175)+0.1)+(MROUND(AE99,0.175)-0.075))/2,MROUND(AE99,0.175)-0.0749,MROUND(AE99,0.175)+0.1001),'swingweight table'!$D$2:$D$2601,1))</f>
        <v>#N/A</v>
      </c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x14ac:dyDescent="0.2">
      <c r="A100" s="17"/>
      <c r="B100" s="61" t="e">
        <f>INDEX('swingweight table'!$B$2:$B$2601,MATCH(MROUND(AE100,0.175)+0.0001,'swingweight table'!$A$2:$A$2601,1))</f>
        <v>#N/A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51"/>
      <c r="O100" s="51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7"/>
      <c r="AE100" s="60">
        <f t="shared" si="1"/>
        <v>0</v>
      </c>
      <c r="AF100" s="55" t="e">
        <f>INDEX('swingweight table'!$E$2:$E$2601,MATCH(IF(AE100&lt;((MROUND(AE100,0.175)+0.1)+(MROUND(AE100,0.175)-0.075))/2,MROUND(AE100,0.175)-0.0749,MROUND(AE100,0.175)+0.1001),'swingweight table'!$D$2:$D$2601,1))</f>
        <v>#N/A</v>
      </c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x14ac:dyDescent="0.2">
      <c r="A101" s="17"/>
      <c r="B101" s="61" t="e">
        <f>INDEX('swingweight table'!$B$2:$B$2601,MATCH(MROUND(AE101,0.175)+0.0001,'swingweight table'!$A$2:$A$2601,1))</f>
        <v>#N/A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51"/>
      <c r="O101" s="51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7"/>
      <c r="AE101" s="60">
        <f t="shared" si="1"/>
        <v>0</v>
      </c>
      <c r="AF101" s="55" t="e">
        <f>INDEX('swingweight table'!$E$2:$E$2601,MATCH(IF(AE101&lt;((MROUND(AE101,0.175)+0.1)+(MROUND(AE101,0.175)-0.075))/2,MROUND(AE101,0.175)-0.0749,MROUND(AE101,0.175)+0.1001),'swingweight table'!$D$2:$D$2601,1))</f>
        <v>#N/A</v>
      </c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x14ac:dyDescent="0.2">
      <c r="A102" s="17"/>
      <c r="B102" s="61" t="e">
        <f>INDEX('swingweight table'!$B$2:$B$2601,MATCH(MROUND(AE102,0.175)+0.0001,'swingweight table'!$A$2:$A$2601,1))</f>
        <v>#N/A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51"/>
      <c r="O102" s="51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7"/>
      <c r="AE102" s="60">
        <f t="shared" si="1"/>
        <v>0</v>
      </c>
      <c r="AF102" s="55" t="e">
        <f>INDEX('swingweight table'!$E$2:$E$2601,MATCH(IF(AE102&lt;((MROUND(AE102,0.175)+0.1)+(MROUND(AE102,0.175)-0.075))/2,MROUND(AE102,0.175)-0.0749,MROUND(AE102,0.175)+0.1001),'swingweight table'!$D$2:$D$2601,1))</f>
        <v>#N/A</v>
      </c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x14ac:dyDescent="0.2">
      <c r="A103" s="17"/>
      <c r="B103" s="61" t="e">
        <f>INDEX('swingweight table'!$B$2:$B$2601,MATCH(MROUND(AE103,0.175)+0.0001,'swingweight table'!$A$2:$A$2601,1))</f>
        <v>#N/A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51"/>
      <c r="O103" s="51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7"/>
      <c r="AE103" s="60">
        <f t="shared" si="1"/>
        <v>0</v>
      </c>
      <c r="AF103" s="55" t="e">
        <f>INDEX('swingweight table'!$E$2:$E$2601,MATCH(IF(AE103&lt;((MROUND(AE103,0.175)+0.1)+(MROUND(AE103,0.175)-0.075))/2,MROUND(AE103,0.175)-0.0749,MROUND(AE103,0.175)+0.1001),'swingweight table'!$D$2:$D$2601,1))</f>
        <v>#N/A</v>
      </c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x14ac:dyDescent="0.2">
      <c r="A104" s="17"/>
      <c r="B104" s="61" t="e">
        <f>INDEX('swingweight table'!$B$2:$B$2601,MATCH(MROUND(AE104,0.175)+0.0001,'swingweight table'!$A$2:$A$2601,1))</f>
        <v>#N/A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51"/>
      <c r="O104" s="51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7"/>
      <c r="AE104" s="60">
        <f t="shared" si="1"/>
        <v>0</v>
      </c>
      <c r="AF104" s="55" t="e">
        <f>INDEX('swingweight table'!$E$2:$E$2601,MATCH(IF(AE104&lt;((MROUND(AE104,0.175)+0.1)+(MROUND(AE104,0.175)-0.075))/2,MROUND(AE104,0.175)-0.0749,MROUND(AE104,0.175)+0.1001),'swingweight table'!$D$2:$D$2601,1))</f>
        <v>#N/A</v>
      </c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x14ac:dyDescent="0.2">
      <c r="A105" s="17"/>
      <c r="B105" s="61" t="e">
        <f>INDEX('swingweight table'!$B$2:$B$2601,MATCH(MROUND(AE105,0.175)+0.0001,'swingweight table'!$A$2:$A$2601,1))</f>
        <v>#N/A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51"/>
      <c r="O105" s="51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7"/>
      <c r="AE105" s="60">
        <f t="shared" si="1"/>
        <v>0</v>
      </c>
      <c r="AF105" s="55" t="e">
        <f>INDEX('swingweight table'!$E$2:$E$2601,MATCH(IF(AE105&lt;((MROUND(AE105,0.175)+0.1)+(MROUND(AE105,0.175)-0.075))/2,MROUND(AE105,0.175)-0.0749,MROUND(AE105,0.175)+0.1001),'swingweight table'!$D$2:$D$2601,1))</f>
        <v>#N/A</v>
      </c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x14ac:dyDescent="0.2">
      <c r="A106" s="17"/>
      <c r="B106" s="61" t="e">
        <f>INDEX('swingweight table'!$B$2:$B$2601,MATCH(MROUND(AE106,0.175)+0.0001,'swingweight table'!$A$2:$A$2601,1))</f>
        <v>#N/A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51"/>
      <c r="O106" s="51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7"/>
      <c r="AE106" s="60">
        <f t="shared" si="1"/>
        <v>0</v>
      </c>
      <c r="AF106" s="55" t="e">
        <f>INDEX('swingweight table'!$E$2:$E$2601,MATCH(IF(AE106&lt;((MROUND(AE106,0.175)+0.1)+(MROUND(AE106,0.175)-0.075))/2,MROUND(AE106,0.175)-0.0749,MROUND(AE106,0.175)+0.1001),'swingweight table'!$D$2:$D$2601,1))</f>
        <v>#N/A</v>
      </c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x14ac:dyDescent="0.2">
      <c r="A107" s="17"/>
      <c r="B107" s="61" t="e">
        <f>INDEX('swingweight table'!$B$2:$B$2601,MATCH(MROUND(AE107,0.175)+0.0001,'swingweight table'!$A$2:$A$2601,1))</f>
        <v>#N/A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51"/>
      <c r="O107" s="51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7"/>
      <c r="AE107" s="60">
        <f t="shared" si="1"/>
        <v>0</v>
      </c>
      <c r="AF107" s="55" t="e">
        <f>INDEX('swingweight table'!$E$2:$E$2601,MATCH(IF(AE107&lt;((MROUND(AE107,0.175)+0.1)+(MROUND(AE107,0.175)-0.075))/2,MROUND(AE107,0.175)-0.0749,MROUND(AE107,0.175)+0.1001),'swingweight table'!$D$2:$D$2601,1))</f>
        <v>#N/A</v>
      </c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x14ac:dyDescent="0.2">
      <c r="A108" s="17"/>
      <c r="B108" s="61" t="e">
        <f>INDEX('swingweight table'!$B$2:$B$2601,MATCH(MROUND(AE108,0.175)+0.0001,'swingweight table'!$A$2:$A$2601,1))</f>
        <v>#N/A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51"/>
      <c r="O108" s="51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7"/>
      <c r="AE108" s="60">
        <f t="shared" si="1"/>
        <v>0</v>
      </c>
      <c r="AF108" s="55" t="e">
        <f>INDEX('swingweight table'!$E$2:$E$2601,MATCH(IF(AE108&lt;((MROUND(AE108,0.175)+0.1)+(MROUND(AE108,0.175)-0.075))/2,MROUND(AE108,0.175)-0.0749,MROUND(AE108,0.175)+0.1001),'swingweight table'!$D$2:$D$2601,1))</f>
        <v>#N/A</v>
      </c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x14ac:dyDescent="0.2">
      <c r="A109" s="17"/>
      <c r="B109" s="61" t="e">
        <f>INDEX('swingweight table'!$B$2:$B$2601,MATCH(MROUND(AE109,0.175)+0.0001,'swingweight table'!$A$2:$A$2601,1))</f>
        <v>#N/A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51"/>
      <c r="O109" s="51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7"/>
      <c r="AE109" s="60">
        <f t="shared" si="1"/>
        <v>0</v>
      </c>
      <c r="AF109" s="55" t="e">
        <f>INDEX('swingweight table'!$E$2:$E$2601,MATCH(IF(AE109&lt;((MROUND(AE109,0.175)+0.1)+(MROUND(AE109,0.175)-0.075))/2,MROUND(AE109,0.175)-0.0749,MROUND(AE109,0.175)+0.1001),'swingweight table'!$D$2:$D$2601,1))</f>
        <v>#N/A</v>
      </c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x14ac:dyDescent="0.2">
      <c r="A110" s="17"/>
      <c r="B110" s="61" t="e">
        <f>INDEX('swingweight table'!$B$2:$B$2601,MATCH(MROUND(AE110,0.175)+0.0001,'swingweight table'!$A$2:$A$2601,1))</f>
        <v>#N/A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51"/>
      <c r="O110" s="51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7"/>
      <c r="AE110" s="60">
        <f t="shared" si="1"/>
        <v>0</v>
      </c>
      <c r="AF110" s="55" t="e">
        <f>INDEX('swingweight table'!$E$2:$E$2601,MATCH(IF(AE110&lt;((MROUND(AE110,0.175)+0.1)+(MROUND(AE110,0.175)-0.075))/2,MROUND(AE110,0.175)-0.0749,MROUND(AE110,0.175)+0.1001),'swingweight table'!$D$2:$D$2601,1))</f>
        <v>#N/A</v>
      </c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x14ac:dyDescent="0.2">
      <c r="A111" s="17"/>
      <c r="B111" s="61" t="e">
        <f>INDEX('swingweight table'!$B$2:$B$2601,MATCH(MROUND(AE111,0.175)+0.0001,'swingweight table'!$A$2:$A$2601,1))</f>
        <v>#N/A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51"/>
      <c r="O111" s="51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7"/>
      <c r="AE111" s="60">
        <f t="shared" si="1"/>
        <v>0</v>
      </c>
      <c r="AF111" s="55" t="e">
        <f>INDEX('swingweight table'!$E$2:$E$2601,MATCH(IF(AE111&lt;((MROUND(AE111,0.175)+0.1)+(MROUND(AE111,0.175)-0.075))/2,MROUND(AE111,0.175)-0.0749,MROUND(AE111,0.175)+0.1001),'swingweight table'!$D$2:$D$2601,1))</f>
        <v>#N/A</v>
      </c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x14ac:dyDescent="0.2">
      <c r="A112" s="17"/>
      <c r="B112" s="61" t="e">
        <f>INDEX('swingweight table'!$B$2:$B$2601,MATCH(MROUND(AE112,0.175)+0.0001,'swingweight table'!$A$2:$A$2601,1))</f>
        <v>#N/A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51"/>
      <c r="O112" s="51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7"/>
      <c r="AE112" s="60">
        <f t="shared" si="1"/>
        <v>0</v>
      </c>
      <c r="AF112" s="55" t="e">
        <f>INDEX('swingweight table'!$E$2:$E$2601,MATCH(IF(AE112&lt;((MROUND(AE112,0.175)+0.1)+(MROUND(AE112,0.175)-0.075))/2,MROUND(AE112,0.175)-0.0749,MROUND(AE112,0.175)+0.1001),'swingweight table'!$D$2:$D$2601,1))</f>
        <v>#N/A</v>
      </c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x14ac:dyDescent="0.2">
      <c r="A113" s="17"/>
      <c r="B113" s="61" t="e">
        <f>INDEX('swingweight table'!$B$2:$B$2601,MATCH(MROUND(AE113,0.175)+0.0001,'swingweight table'!$A$2:$A$2601,1))</f>
        <v>#N/A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51"/>
      <c r="O113" s="51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7"/>
      <c r="AE113" s="60">
        <f t="shared" si="1"/>
        <v>0</v>
      </c>
      <c r="AF113" s="55" t="e">
        <f>INDEX('swingweight table'!$E$2:$E$2601,MATCH(IF(AE113&lt;((MROUND(AE113,0.175)+0.1)+(MROUND(AE113,0.175)-0.075))/2,MROUND(AE113,0.175)-0.0749,MROUND(AE113,0.175)+0.1001),'swingweight table'!$D$2:$D$2601,1))</f>
        <v>#N/A</v>
      </c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x14ac:dyDescent="0.2">
      <c r="A114" s="17"/>
      <c r="B114" s="61" t="e">
        <f>INDEX('swingweight table'!$B$2:$B$2601,MATCH(MROUND(AE114,0.175)+0.0001,'swingweight table'!$A$2:$A$2601,1))</f>
        <v>#N/A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51"/>
      <c r="O114" s="51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7"/>
      <c r="AE114" s="60">
        <f t="shared" si="1"/>
        <v>0</v>
      </c>
      <c r="AF114" s="55" t="e">
        <f>INDEX('swingweight table'!$E$2:$E$2601,MATCH(IF(AE114&lt;((MROUND(AE114,0.175)+0.1)+(MROUND(AE114,0.175)-0.075))/2,MROUND(AE114,0.175)-0.0749,MROUND(AE114,0.175)+0.1001),'swingweight table'!$D$2:$D$2601,1))</f>
        <v>#N/A</v>
      </c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x14ac:dyDescent="0.2">
      <c r="A115" s="17"/>
      <c r="B115" s="61" t="e">
        <f>INDEX('swingweight table'!$B$2:$B$2601,MATCH(MROUND(AE115,0.175)+0.0001,'swingweight table'!$A$2:$A$2601,1))</f>
        <v>#N/A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51"/>
      <c r="O115" s="51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7"/>
      <c r="AE115" s="60">
        <f t="shared" si="1"/>
        <v>0</v>
      </c>
      <c r="AF115" s="55" t="e">
        <f>INDEX('swingweight table'!$E$2:$E$2601,MATCH(IF(AE115&lt;((MROUND(AE115,0.175)+0.1)+(MROUND(AE115,0.175)-0.075))/2,MROUND(AE115,0.175)-0.0749,MROUND(AE115,0.175)+0.1001),'swingweight table'!$D$2:$D$2601,1))</f>
        <v>#N/A</v>
      </c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x14ac:dyDescent="0.2">
      <c r="A116" s="17"/>
      <c r="B116" s="61" t="e">
        <f>INDEX('swingweight table'!$B$2:$B$2601,MATCH(MROUND(AE116,0.175)+0.0001,'swingweight table'!$A$2:$A$2601,1))</f>
        <v>#N/A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51"/>
      <c r="O116" s="51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7"/>
      <c r="AE116" s="60">
        <f t="shared" si="1"/>
        <v>0</v>
      </c>
      <c r="AF116" s="55" t="e">
        <f>INDEX('swingweight table'!$E$2:$E$2601,MATCH(IF(AE116&lt;((MROUND(AE116,0.175)+0.1)+(MROUND(AE116,0.175)-0.075))/2,MROUND(AE116,0.175)-0.0749,MROUND(AE116,0.175)+0.1001),'swingweight table'!$D$2:$D$2601,1))</f>
        <v>#N/A</v>
      </c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x14ac:dyDescent="0.2">
      <c r="A117" s="17"/>
      <c r="B117" s="61" t="e">
        <f>INDEX('swingweight table'!$B$2:$B$2601,MATCH(MROUND(AE117,0.175)+0.0001,'swingweight table'!$A$2:$A$2601,1))</f>
        <v>#N/A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51"/>
      <c r="O117" s="51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7"/>
      <c r="AE117" s="60">
        <f t="shared" si="1"/>
        <v>0</v>
      </c>
      <c r="AF117" s="55" t="e">
        <f>INDEX('swingweight table'!$E$2:$E$2601,MATCH(IF(AE117&lt;((MROUND(AE117,0.175)+0.1)+(MROUND(AE117,0.175)-0.075))/2,MROUND(AE117,0.175)-0.0749,MROUND(AE117,0.175)+0.1001),'swingweight table'!$D$2:$D$2601,1))</f>
        <v>#N/A</v>
      </c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x14ac:dyDescent="0.2">
      <c r="A118" s="17"/>
      <c r="B118" s="61" t="e">
        <f>INDEX('swingweight table'!$B$2:$B$2601,MATCH(MROUND(AE118,0.175)+0.0001,'swingweight table'!$A$2:$A$2601,1))</f>
        <v>#N/A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51"/>
      <c r="O118" s="51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7"/>
      <c r="AE118" s="60">
        <f t="shared" si="1"/>
        <v>0</v>
      </c>
      <c r="AF118" s="55" t="e">
        <f>INDEX('swingweight table'!$E$2:$E$2601,MATCH(IF(AE118&lt;((MROUND(AE118,0.175)+0.1)+(MROUND(AE118,0.175)-0.075))/2,MROUND(AE118,0.175)-0.0749,MROUND(AE118,0.175)+0.1001),'swingweight table'!$D$2:$D$2601,1))</f>
        <v>#N/A</v>
      </c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x14ac:dyDescent="0.2">
      <c r="A119" s="17"/>
      <c r="B119" s="61" t="e">
        <f>INDEX('swingweight table'!$B$2:$B$2601,MATCH(MROUND(AE119,0.175)+0.0001,'swingweight table'!$A$2:$A$2601,1))</f>
        <v>#N/A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51"/>
      <c r="O119" s="51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7"/>
      <c r="AE119" s="60">
        <f t="shared" si="1"/>
        <v>0</v>
      </c>
      <c r="AF119" s="55" t="e">
        <f>INDEX('swingweight table'!$E$2:$E$2601,MATCH(IF(AE119&lt;((MROUND(AE119,0.175)+0.1)+(MROUND(AE119,0.175)-0.075))/2,MROUND(AE119,0.175)-0.0749,MROUND(AE119,0.175)+0.1001),'swingweight table'!$D$2:$D$2601,1))</f>
        <v>#N/A</v>
      </c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x14ac:dyDescent="0.2">
      <c r="A120" s="17"/>
      <c r="B120" s="61" t="e">
        <f>INDEX('swingweight table'!$B$2:$B$2601,MATCH(MROUND(AE120,0.175)+0.0001,'swingweight table'!$A$2:$A$2601,1))</f>
        <v>#N/A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51"/>
      <c r="O120" s="51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7"/>
      <c r="AE120" s="60">
        <f t="shared" si="1"/>
        <v>0</v>
      </c>
      <c r="AF120" s="55" t="e">
        <f>INDEX('swingweight table'!$E$2:$E$2601,MATCH(IF(AE120&lt;((MROUND(AE120,0.175)+0.1)+(MROUND(AE120,0.175)-0.075))/2,MROUND(AE120,0.175)-0.0749,MROUND(AE120,0.175)+0.1001),'swingweight table'!$D$2:$D$2601,1))</f>
        <v>#N/A</v>
      </c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x14ac:dyDescent="0.2">
      <c r="A121" s="17"/>
      <c r="B121" s="61" t="e">
        <f>INDEX('swingweight table'!$B$2:$B$2601,MATCH(MROUND(AE121,0.175)+0.0001,'swingweight table'!$A$2:$A$2601,1))</f>
        <v>#N/A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51"/>
      <c r="O121" s="51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7"/>
      <c r="AE121" s="60">
        <f t="shared" si="1"/>
        <v>0</v>
      </c>
      <c r="AF121" s="55" t="e">
        <f>INDEX('swingweight table'!$E$2:$E$2601,MATCH(IF(AE121&lt;((MROUND(AE121,0.175)+0.1)+(MROUND(AE121,0.175)-0.075))/2,MROUND(AE121,0.175)-0.0749,MROUND(AE121,0.175)+0.1001),'swingweight table'!$D$2:$D$2601,1))</f>
        <v>#N/A</v>
      </c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x14ac:dyDescent="0.2">
      <c r="A122" s="17"/>
      <c r="B122" s="61" t="e">
        <f>INDEX('swingweight table'!$B$2:$B$2601,MATCH(MROUND(AE122,0.175)+0.0001,'swingweight table'!$A$2:$A$2601,1))</f>
        <v>#N/A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51"/>
      <c r="O122" s="51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7"/>
      <c r="AE122" s="60">
        <f t="shared" si="1"/>
        <v>0</v>
      </c>
      <c r="AF122" s="55" t="e">
        <f>INDEX('swingweight table'!$E$2:$E$2601,MATCH(IF(AE122&lt;((MROUND(AE122,0.175)+0.1)+(MROUND(AE122,0.175)-0.075))/2,MROUND(AE122,0.175)-0.0749,MROUND(AE122,0.175)+0.1001),'swingweight table'!$D$2:$D$2601,1))</f>
        <v>#N/A</v>
      </c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x14ac:dyDescent="0.2">
      <c r="A123" s="17"/>
      <c r="B123" s="61" t="e">
        <f>INDEX('swingweight table'!$B$2:$B$2601,MATCH(MROUND(AE123,0.175)+0.0001,'swingweight table'!$A$2:$A$2601,1))</f>
        <v>#N/A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51"/>
      <c r="O123" s="51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7"/>
      <c r="AE123" s="60">
        <f t="shared" si="1"/>
        <v>0</v>
      </c>
      <c r="AF123" s="55" t="e">
        <f>INDEX('swingweight table'!$E$2:$E$2601,MATCH(IF(AE123&lt;((MROUND(AE123,0.175)+0.1)+(MROUND(AE123,0.175)-0.075))/2,MROUND(AE123,0.175)-0.0749,MROUND(AE123,0.175)+0.1001),'swingweight table'!$D$2:$D$2601,1))</f>
        <v>#N/A</v>
      </c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x14ac:dyDescent="0.2">
      <c r="A124" s="17"/>
      <c r="B124" s="61" t="e">
        <f>INDEX('swingweight table'!$B$2:$B$2601,MATCH(MROUND(AE124,0.175)+0.0001,'swingweight table'!$A$2:$A$2601,1))</f>
        <v>#N/A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51"/>
      <c r="O124" s="51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7"/>
      <c r="AE124" s="60">
        <f t="shared" si="1"/>
        <v>0</v>
      </c>
      <c r="AF124" s="55" t="e">
        <f>INDEX('swingweight table'!$E$2:$E$2601,MATCH(IF(AE124&lt;((MROUND(AE124,0.175)+0.1)+(MROUND(AE124,0.175)-0.075))/2,MROUND(AE124,0.175)-0.0749,MROUND(AE124,0.175)+0.1001),'swingweight table'!$D$2:$D$2601,1))</f>
        <v>#N/A</v>
      </c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x14ac:dyDescent="0.2">
      <c r="A125" s="17"/>
      <c r="B125" s="61" t="e">
        <f>INDEX('swingweight table'!$B$2:$B$2601,MATCH(MROUND(AE125,0.175)+0.0001,'swingweight table'!$A$2:$A$2601,1))</f>
        <v>#N/A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51"/>
      <c r="O125" s="51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7"/>
      <c r="AE125" s="60">
        <f t="shared" si="1"/>
        <v>0</v>
      </c>
      <c r="AF125" s="55" t="e">
        <f>INDEX('swingweight table'!$E$2:$E$2601,MATCH(IF(AE125&lt;((MROUND(AE125,0.175)+0.1)+(MROUND(AE125,0.175)-0.075))/2,MROUND(AE125,0.175)-0.0749,MROUND(AE125,0.175)+0.1001),'swingweight table'!$D$2:$D$2601,1))</f>
        <v>#N/A</v>
      </c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x14ac:dyDescent="0.2">
      <c r="A126" s="17"/>
      <c r="B126" s="61" t="e">
        <f>INDEX('swingweight table'!$B$2:$B$2601,MATCH(MROUND(AE126,0.175)+0.0001,'swingweight table'!$A$2:$A$2601,1))</f>
        <v>#N/A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51"/>
      <c r="O126" s="51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7"/>
      <c r="AE126" s="60">
        <f t="shared" si="1"/>
        <v>0</v>
      </c>
      <c r="AF126" s="55" t="e">
        <f>INDEX('swingweight table'!$E$2:$E$2601,MATCH(IF(AE126&lt;((MROUND(AE126,0.175)+0.1)+(MROUND(AE126,0.175)-0.075))/2,MROUND(AE126,0.175)-0.0749,MROUND(AE126,0.175)+0.1001),'swingweight table'!$D$2:$D$2601,1))</f>
        <v>#N/A</v>
      </c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  <row r="127" spans="1:44" x14ac:dyDescent="0.2">
      <c r="A127" s="17"/>
      <c r="B127" s="61" t="e">
        <f>INDEX('swingweight table'!$B$2:$B$2601,MATCH(MROUND(AE127,0.175)+0.0001,'swingweight table'!$A$2:$A$2601,1))</f>
        <v>#N/A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51"/>
      <c r="O127" s="51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7"/>
      <c r="AE127" s="60">
        <f t="shared" si="1"/>
        <v>0</v>
      </c>
      <c r="AF127" s="55" t="e">
        <f>INDEX('swingweight table'!$E$2:$E$2601,MATCH(IF(AE127&lt;((MROUND(AE127,0.175)+0.1)+(MROUND(AE127,0.175)-0.075))/2,MROUND(AE127,0.175)-0.0749,MROUND(AE127,0.175)+0.1001),'swingweight table'!$D$2:$D$2601,1))</f>
        <v>#N/A</v>
      </c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</row>
    <row r="128" spans="1:44" x14ac:dyDescent="0.2">
      <c r="A128" s="17"/>
      <c r="B128" s="61" t="e">
        <f>INDEX('swingweight table'!$B$2:$B$2601,MATCH(MROUND(AE128,0.175)+0.0001,'swingweight table'!$A$2:$A$2601,1))</f>
        <v>#N/A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51"/>
      <c r="O128" s="51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7"/>
      <c r="AE128" s="60">
        <f t="shared" si="1"/>
        <v>0</v>
      </c>
      <c r="AF128" s="55" t="e">
        <f>INDEX('swingweight table'!$E$2:$E$2601,MATCH(IF(AE128&lt;((MROUND(AE128,0.175)+0.1)+(MROUND(AE128,0.175)-0.075))/2,MROUND(AE128,0.175)-0.0749,MROUND(AE128,0.175)+0.1001),'swingweight table'!$D$2:$D$2601,1))</f>
        <v>#N/A</v>
      </c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</row>
    <row r="129" spans="1:44" x14ac:dyDescent="0.2">
      <c r="A129" s="17"/>
      <c r="B129" s="61" t="e">
        <f>INDEX('swingweight table'!$B$2:$B$2601,MATCH(MROUND(AE129,0.175)+0.0001,'swingweight table'!$A$2:$A$2601,1))</f>
        <v>#N/A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51"/>
      <c r="O129" s="51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7"/>
      <c r="AE129" s="60">
        <f t="shared" si="1"/>
        <v>0</v>
      </c>
      <c r="AF129" s="55" t="e">
        <f>INDEX('swingweight table'!$E$2:$E$2601,MATCH(IF(AE129&lt;((MROUND(AE129,0.175)+0.1)+(MROUND(AE129,0.175)-0.075))/2,MROUND(AE129,0.175)-0.0749,MROUND(AE129,0.175)+0.1001),'swingweight table'!$D$2:$D$2601,1))</f>
        <v>#N/A</v>
      </c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</row>
    <row r="130" spans="1:44" x14ac:dyDescent="0.2">
      <c r="A130" s="17"/>
      <c r="B130" s="61" t="e">
        <f>INDEX('swingweight table'!$B$2:$B$2601,MATCH(MROUND(AE130,0.175)+0.0001,'swingweight table'!$A$2:$A$2601,1))</f>
        <v>#N/A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1"/>
      <c r="O130" s="51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7"/>
      <c r="AE130" s="60">
        <f t="shared" si="1"/>
        <v>0</v>
      </c>
      <c r="AF130" s="55" t="e">
        <f>INDEX('swingweight table'!$E$2:$E$2601,MATCH(IF(AE130&lt;((MROUND(AE130,0.175)+0.1)+(MROUND(AE130,0.175)-0.075))/2,MROUND(AE130,0.175)-0.0749,MROUND(AE130,0.175)+0.1001),'swingweight table'!$D$2:$D$2601,1))</f>
        <v>#N/A</v>
      </c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</row>
    <row r="131" spans="1:44" x14ac:dyDescent="0.2">
      <c r="A131" s="17"/>
      <c r="B131" s="61" t="e">
        <f>INDEX('swingweight table'!$B$2:$B$2601,MATCH(MROUND(AE131,0.175)+0.0001,'swingweight table'!$A$2:$A$2601,1))</f>
        <v>#N/A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51"/>
      <c r="O131" s="51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7"/>
      <c r="AE131" s="60">
        <f t="shared" si="1"/>
        <v>0</v>
      </c>
      <c r="AF131" s="55" t="e">
        <f>INDEX('swingweight table'!$E$2:$E$2601,MATCH(IF(AE131&lt;((MROUND(AE131,0.175)+0.1)+(MROUND(AE131,0.175)-0.075))/2,MROUND(AE131,0.175)-0.0749,MROUND(AE131,0.175)+0.1001),'swingweight table'!$D$2:$D$2601,1))</f>
        <v>#N/A</v>
      </c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</row>
    <row r="132" spans="1:44" x14ac:dyDescent="0.2">
      <c r="A132" s="17"/>
      <c r="B132" s="61" t="e">
        <f>INDEX('swingweight table'!$B$2:$B$2601,MATCH(MROUND(AE132,0.175)+0.0001,'swingweight table'!$A$2:$A$2601,1))</f>
        <v>#N/A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51"/>
      <c r="O132" s="51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7"/>
      <c r="AE132" s="60">
        <f t="shared" ref="AE132:AE195" si="2">(C132*0.035274)*(D132-14)+(E132*0.035274)*((F132+G132)-14)+(H132*0.035274)*(I132-14)+(J132*0.035274)*(K132-14)+(L132*0.035274)*(M132-14)+(N132*0.035274)*(O132-14)+(P132*0.035274)*(Q132-14)+(R132*0.035274)*(S132-14)+(T132*0.035274)*(U132-14)+(V132*0.035274)*(W132-14)+(X132*0.035274)*(Y132-14)+(Z132*0.035274)*(AA132-14)+(AB132*0.035274)*(AC132-14)</f>
        <v>0</v>
      </c>
      <c r="AF132" s="55" t="e">
        <f>INDEX('swingweight table'!$E$2:$E$2601,MATCH(IF(AE132&lt;((MROUND(AE132,0.175)+0.1)+(MROUND(AE132,0.175)-0.075))/2,MROUND(AE132,0.175)-0.0749,MROUND(AE132,0.175)+0.1001),'swingweight table'!$D$2:$D$2601,1))</f>
        <v>#N/A</v>
      </c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</row>
    <row r="133" spans="1:44" x14ac:dyDescent="0.2">
      <c r="A133" s="17"/>
      <c r="B133" s="61" t="e">
        <f>INDEX('swingweight table'!$B$2:$B$2601,MATCH(MROUND(AE133,0.175)+0.0001,'swingweight table'!$A$2:$A$2601,1))</f>
        <v>#N/A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51"/>
      <c r="O133" s="51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7"/>
      <c r="AE133" s="60">
        <f t="shared" si="2"/>
        <v>0</v>
      </c>
      <c r="AF133" s="55" t="e">
        <f>INDEX('swingweight table'!$E$2:$E$2601,MATCH(IF(AE133&lt;((MROUND(AE133,0.175)+0.1)+(MROUND(AE133,0.175)-0.075))/2,MROUND(AE133,0.175)-0.0749,MROUND(AE133,0.175)+0.1001),'swingweight table'!$D$2:$D$2601,1))</f>
        <v>#N/A</v>
      </c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</row>
    <row r="134" spans="1:44" x14ac:dyDescent="0.2">
      <c r="A134" s="17"/>
      <c r="B134" s="61" t="e">
        <f>INDEX('swingweight table'!$B$2:$B$2601,MATCH(MROUND(AE134,0.175)+0.0001,'swingweight table'!$A$2:$A$2601,1))</f>
        <v>#N/A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51"/>
      <c r="O134" s="51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7"/>
      <c r="AE134" s="60">
        <f t="shared" si="2"/>
        <v>0</v>
      </c>
      <c r="AF134" s="55" t="e">
        <f>INDEX('swingweight table'!$E$2:$E$2601,MATCH(IF(AE134&lt;((MROUND(AE134,0.175)+0.1)+(MROUND(AE134,0.175)-0.075))/2,MROUND(AE134,0.175)-0.0749,MROUND(AE134,0.175)+0.1001),'swingweight table'!$D$2:$D$2601,1))</f>
        <v>#N/A</v>
      </c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</row>
    <row r="135" spans="1:44" x14ac:dyDescent="0.2">
      <c r="A135" s="17"/>
      <c r="B135" s="61" t="e">
        <f>INDEX('swingweight table'!$B$2:$B$2601,MATCH(MROUND(AE135,0.175)+0.0001,'swingweight table'!$A$2:$A$2601,1))</f>
        <v>#N/A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51"/>
      <c r="O135" s="51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7"/>
      <c r="AE135" s="60">
        <f t="shared" si="2"/>
        <v>0</v>
      </c>
      <c r="AF135" s="55" t="e">
        <f>INDEX('swingweight table'!$E$2:$E$2601,MATCH(IF(AE135&lt;((MROUND(AE135,0.175)+0.1)+(MROUND(AE135,0.175)-0.075))/2,MROUND(AE135,0.175)-0.0749,MROUND(AE135,0.175)+0.1001),'swingweight table'!$D$2:$D$2601,1))</f>
        <v>#N/A</v>
      </c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</row>
    <row r="136" spans="1:44" x14ac:dyDescent="0.2">
      <c r="A136" s="17"/>
      <c r="B136" s="61" t="e">
        <f>INDEX('swingweight table'!$B$2:$B$2601,MATCH(MROUND(AE136,0.175)+0.0001,'swingweight table'!$A$2:$A$2601,1))</f>
        <v>#N/A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51"/>
      <c r="O136" s="51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7"/>
      <c r="AE136" s="60">
        <f t="shared" si="2"/>
        <v>0</v>
      </c>
      <c r="AF136" s="55" t="e">
        <f>INDEX('swingweight table'!$E$2:$E$2601,MATCH(IF(AE136&lt;((MROUND(AE136,0.175)+0.1)+(MROUND(AE136,0.175)-0.075))/2,MROUND(AE136,0.175)-0.0749,MROUND(AE136,0.175)+0.1001),'swingweight table'!$D$2:$D$2601,1))</f>
        <v>#N/A</v>
      </c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</row>
    <row r="137" spans="1:44" x14ac:dyDescent="0.2">
      <c r="A137" s="17"/>
      <c r="B137" s="61" t="e">
        <f>INDEX('swingweight table'!$B$2:$B$2601,MATCH(MROUND(AE137,0.175)+0.0001,'swingweight table'!$A$2:$A$2601,1))</f>
        <v>#N/A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51"/>
      <c r="O137" s="51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7"/>
      <c r="AE137" s="60">
        <f t="shared" si="2"/>
        <v>0</v>
      </c>
      <c r="AF137" s="55" t="e">
        <f>INDEX('swingweight table'!$E$2:$E$2601,MATCH(IF(AE137&lt;((MROUND(AE137,0.175)+0.1)+(MROUND(AE137,0.175)-0.075))/2,MROUND(AE137,0.175)-0.0749,MROUND(AE137,0.175)+0.1001),'swingweight table'!$D$2:$D$2601,1))</f>
        <v>#N/A</v>
      </c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</row>
    <row r="138" spans="1:44" x14ac:dyDescent="0.2">
      <c r="A138" s="17"/>
      <c r="B138" s="61" t="e">
        <f>INDEX('swingweight table'!$B$2:$B$2601,MATCH(MROUND(AE138,0.175)+0.0001,'swingweight table'!$A$2:$A$2601,1))</f>
        <v>#N/A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51"/>
      <c r="O138" s="51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7"/>
      <c r="AE138" s="60">
        <f t="shared" si="2"/>
        <v>0</v>
      </c>
      <c r="AF138" s="55" t="e">
        <f>INDEX('swingweight table'!$E$2:$E$2601,MATCH(IF(AE138&lt;((MROUND(AE138,0.175)+0.1)+(MROUND(AE138,0.175)-0.075))/2,MROUND(AE138,0.175)-0.0749,MROUND(AE138,0.175)+0.1001),'swingweight table'!$D$2:$D$2601,1))</f>
        <v>#N/A</v>
      </c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</row>
    <row r="139" spans="1:44" x14ac:dyDescent="0.2">
      <c r="A139" s="17"/>
      <c r="B139" s="61" t="e">
        <f>INDEX('swingweight table'!$B$2:$B$2601,MATCH(MROUND(AE139,0.175)+0.0001,'swingweight table'!$A$2:$A$2601,1))</f>
        <v>#N/A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51"/>
      <c r="O139" s="51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7"/>
      <c r="AE139" s="60">
        <f t="shared" si="2"/>
        <v>0</v>
      </c>
      <c r="AF139" s="55" t="e">
        <f>INDEX('swingweight table'!$E$2:$E$2601,MATCH(IF(AE139&lt;((MROUND(AE139,0.175)+0.1)+(MROUND(AE139,0.175)-0.075))/2,MROUND(AE139,0.175)-0.0749,MROUND(AE139,0.175)+0.1001),'swingweight table'!$D$2:$D$2601,1))</f>
        <v>#N/A</v>
      </c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</row>
    <row r="140" spans="1:44" x14ac:dyDescent="0.2">
      <c r="A140" s="17"/>
      <c r="B140" s="61" t="e">
        <f>INDEX('swingweight table'!$B$2:$B$2601,MATCH(MROUND(AE140,0.175)+0.0001,'swingweight table'!$A$2:$A$2601,1))</f>
        <v>#N/A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51"/>
      <c r="O140" s="51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7"/>
      <c r="AE140" s="60">
        <f t="shared" si="2"/>
        <v>0</v>
      </c>
      <c r="AF140" s="55" t="e">
        <f>INDEX('swingweight table'!$E$2:$E$2601,MATCH(IF(AE140&lt;((MROUND(AE140,0.175)+0.1)+(MROUND(AE140,0.175)-0.075))/2,MROUND(AE140,0.175)-0.0749,MROUND(AE140,0.175)+0.1001),'swingweight table'!$D$2:$D$2601,1))</f>
        <v>#N/A</v>
      </c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</row>
    <row r="141" spans="1:44" x14ac:dyDescent="0.2">
      <c r="A141" s="17"/>
      <c r="B141" s="61" t="e">
        <f>INDEX('swingweight table'!$B$2:$B$2601,MATCH(MROUND(AE141,0.175)+0.0001,'swingweight table'!$A$2:$A$2601,1))</f>
        <v>#N/A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51"/>
      <c r="O141" s="51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7"/>
      <c r="AE141" s="60">
        <f t="shared" si="2"/>
        <v>0</v>
      </c>
      <c r="AF141" s="55" t="e">
        <f>INDEX('swingweight table'!$E$2:$E$2601,MATCH(IF(AE141&lt;((MROUND(AE141,0.175)+0.1)+(MROUND(AE141,0.175)-0.075))/2,MROUND(AE141,0.175)-0.0749,MROUND(AE141,0.175)+0.1001),'swingweight table'!$D$2:$D$2601,1))</f>
        <v>#N/A</v>
      </c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</row>
    <row r="142" spans="1:44" x14ac:dyDescent="0.2">
      <c r="A142" s="17"/>
      <c r="B142" s="61" t="e">
        <f>INDEX('swingweight table'!$B$2:$B$2601,MATCH(MROUND(AE142,0.175)+0.0001,'swingweight table'!$A$2:$A$2601,1))</f>
        <v>#N/A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51"/>
      <c r="O142" s="51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7"/>
      <c r="AE142" s="60">
        <f t="shared" si="2"/>
        <v>0</v>
      </c>
      <c r="AF142" s="55" t="e">
        <f>INDEX('swingweight table'!$E$2:$E$2601,MATCH(IF(AE142&lt;((MROUND(AE142,0.175)+0.1)+(MROUND(AE142,0.175)-0.075))/2,MROUND(AE142,0.175)-0.0749,MROUND(AE142,0.175)+0.1001),'swingweight table'!$D$2:$D$2601,1))</f>
        <v>#N/A</v>
      </c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</row>
    <row r="143" spans="1:44" x14ac:dyDescent="0.2">
      <c r="A143" s="17"/>
      <c r="B143" s="61" t="e">
        <f>INDEX('swingweight table'!$B$2:$B$2601,MATCH(MROUND(AE143,0.175)+0.0001,'swingweight table'!$A$2:$A$2601,1))</f>
        <v>#N/A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51"/>
      <c r="O143" s="51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7"/>
      <c r="AE143" s="60">
        <f t="shared" si="2"/>
        <v>0</v>
      </c>
      <c r="AF143" s="55" t="e">
        <f>INDEX('swingweight table'!$E$2:$E$2601,MATCH(IF(AE143&lt;((MROUND(AE143,0.175)+0.1)+(MROUND(AE143,0.175)-0.075))/2,MROUND(AE143,0.175)-0.0749,MROUND(AE143,0.175)+0.1001),'swingweight table'!$D$2:$D$2601,1))</f>
        <v>#N/A</v>
      </c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</row>
    <row r="144" spans="1:44" x14ac:dyDescent="0.2">
      <c r="A144" s="17"/>
      <c r="B144" s="61" t="e">
        <f>INDEX('swingweight table'!$B$2:$B$2601,MATCH(MROUND(AE144,0.175)+0.0001,'swingweight table'!$A$2:$A$2601,1))</f>
        <v>#N/A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51"/>
      <c r="O144" s="51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7"/>
      <c r="AE144" s="60">
        <f t="shared" si="2"/>
        <v>0</v>
      </c>
      <c r="AF144" s="55" t="e">
        <f>INDEX('swingweight table'!$E$2:$E$2601,MATCH(IF(AE144&lt;((MROUND(AE144,0.175)+0.1)+(MROUND(AE144,0.175)-0.075))/2,MROUND(AE144,0.175)-0.0749,MROUND(AE144,0.175)+0.1001),'swingweight table'!$D$2:$D$2601,1))</f>
        <v>#N/A</v>
      </c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</row>
    <row r="145" spans="1:44" x14ac:dyDescent="0.2">
      <c r="A145" s="17"/>
      <c r="B145" s="61" t="e">
        <f>INDEX('swingweight table'!$B$2:$B$2601,MATCH(MROUND(AE145,0.175)+0.0001,'swingweight table'!$A$2:$A$2601,1))</f>
        <v>#N/A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51"/>
      <c r="O145" s="51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7"/>
      <c r="AE145" s="60">
        <f t="shared" si="2"/>
        <v>0</v>
      </c>
      <c r="AF145" s="55" t="e">
        <f>INDEX('swingweight table'!$E$2:$E$2601,MATCH(IF(AE145&lt;((MROUND(AE145,0.175)+0.1)+(MROUND(AE145,0.175)-0.075))/2,MROUND(AE145,0.175)-0.0749,MROUND(AE145,0.175)+0.1001),'swingweight table'!$D$2:$D$2601,1))</f>
        <v>#N/A</v>
      </c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</row>
    <row r="146" spans="1:44" x14ac:dyDescent="0.2">
      <c r="A146" s="17"/>
      <c r="B146" s="61" t="e">
        <f>INDEX('swingweight table'!$B$2:$B$2601,MATCH(MROUND(AE146,0.175)+0.0001,'swingweight table'!$A$2:$A$2601,1))</f>
        <v>#N/A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51"/>
      <c r="O146" s="51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7"/>
      <c r="AE146" s="60">
        <f t="shared" si="2"/>
        <v>0</v>
      </c>
      <c r="AF146" s="55" t="e">
        <f>INDEX('swingweight table'!$E$2:$E$2601,MATCH(IF(AE146&lt;((MROUND(AE146,0.175)+0.1)+(MROUND(AE146,0.175)-0.075))/2,MROUND(AE146,0.175)-0.0749,MROUND(AE146,0.175)+0.1001),'swingweight table'!$D$2:$D$2601,1))</f>
        <v>#N/A</v>
      </c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</row>
    <row r="147" spans="1:44" x14ac:dyDescent="0.2">
      <c r="A147" s="17"/>
      <c r="B147" s="61" t="e">
        <f>INDEX('swingweight table'!$B$2:$B$2601,MATCH(MROUND(AE147,0.175)+0.0001,'swingweight table'!$A$2:$A$2601,1))</f>
        <v>#N/A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51"/>
      <c r="O147" s="51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7"/>
      <c r="AE147" s="60">
        <f t="shared" si="2"/>
        <v>0</v>
      </c>
      <c r="AF147" s="55" t="e">
        <f>INDEX('swingweight table'!$E$2:$E$2601,MATCH(IF(AE147&lt;((MROUND(AE147,0.175)+0.1)+(MROUND(AE147,0.175)-0.075))/2,MROUND(AE147,0.175)-0.0749,MROUND(AE147,0.175)+0.1001),'swingweight table'!$D$2:$D$2601,1))</f>
        <v>#N/A</v>
      </c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</row>
    <row r="148" spans="1:44" x14ac:dyDescent="0.2">
      <c r="A148" s="17"/>
      <c r="B148" s="61" t="e">
        <f>INDEX('swingweight table'!$B$2:$B$2601,MATCH(MROUND(AE148,0.175)+0.0001,'swingweight table'!$A$2:$A$2601,1))</f>
        <v>#N/A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51"/>
      <c r="O148" s="51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7"/>
      <c r="AE148" s="60">
        <f t="shared" si="2"/>
        <v>0</v>
      </c>
      <c r="AF148" s="55" t="e">
        <f>INDEX('swingweight table'!$E$2:$E$2601,MATCH(IF(AE148&lt;((MROUND(AE148,0.175)+0.1)+(MROUND(AE148,0.175)-0.075))/2,MROUND(AE148,0.175)-0.0749,MROUND(AE148,0.175)+0.1001),'swingweight table'!$D$2:$D$2601,1))</f>
        <v>#N/A</v>
      </c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</row>
    <row r="149" spans="1:44" x14ac:dyDescent="0.2">
      <c r="A149" s="17"/>
      <c r="B149" s="61" t="e">
        <f>INDEX('swingweight table'!$B$2:$B$2601,MATCH(MROUND(AE149,0.175)+0.0001,'swingweight table'!$A$2:$A$2601,1))</f>
        <v>#N/A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51"/>
      <c r="O149" s="51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7"/>
      <c r="AE149" s="60">
        <f t="shared" si="2"/>
        <v>0</v>
      </c>
      <c r="AF149" s="55" t="e">
        <f>INDEX('swingweight table'!$E$2:$E$2601,MATCH(IF(AE149&lt;((MROUND(AE149,0.175)+0.1)+(MROUND(AE149,0.175)-0.075))/2,MROUND(AE149,0.175)-0.0749,MROUND(AE149,0.175)+0.1001),'swingweight table'!$D$2:$D$2601,1))</f>
        <v>#N/A</v>
      </c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</row>
    <row r="150" spans="1:44" x14ac:dyDescent="0.2">
      <c r="A150" s="17"/>
      <c r="B150" s="61" t="e">
        <f>INDEX('swingweight table'!$B$2:$B$2601,MATCH(MROUND(AE150,0.175)+0.0001,'swingweight table'!$A$2:$A$2601,1))</f>
        <v>#N/A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51"/>
      <c r="O150" s="51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7"/>
      <c r="AE150" s="60">
        <f t="shared" si="2"/>
        <v>0</v>
      </c>
      <c r="AF150" s="55" t="e">
        <f>INDEX('swingweight table'!$E$2:$E$2601,MATCH(IF(AE150&lt;((MROUND(AE150,0.175)+0.1)+(MROUND(AE150,0.175)-0.075))/2,MROUND(AE150,0.175)-0.0749,MROUND(AE150,0.175)+0.1001),'swingweight table'!$D$2:$D$2601,1))</f>
        <v>#N/A</v>
      </c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</row>
    <row r="151" spans="1:44" x14ac:dyDescent="0.2">
      <c r="A151" s="17"/>
      <c r="B151" s="61" t="e">
        <f>INDEX('swingweight table'!$B$2:$B$2601,MATCH(MROUND(AE151,0.175)+0.0001,'swingweight table'!$A$2:$A$2601,1))</f>
        <v>#N/A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51"/>
      <c r="O151" s="51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7"/>
      <c r="AE151" s="60">
        <f t="shared" si="2"/>
        <v>0</v>
      </c>
      <c r="AF151" s="55" t="e">
        <f>INDEX('swingweight table'!$E$2:$E$2601,MATCH(IF(AE151&lt;((MROUND(AE151,0.175)+0.1)+(MROUND(AE151,0.175)-0.075))/2,MROUND(AE151,0.175)-0.0749,MROUND(AE151,0.175)+0.1001),'swingweight table'!$D$2:$D$2601,1))</f>
        <v>#N/A</v>
      </c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</row>
    <row r="152" spans="1:44" x14ac:dyDescent="0.2">
      <c r="A152" s="17"/>
      <c r="B152" s="61" t="e">
        <f>INDEX('swingweight table'!$B$2:$B$2601,MATCH(MROUND(AE152,0.175)+0.0001,'swingweight table'!$A$2:$A$2601,1))</f>
        <v>#N/A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51"/>
      <c r="O152" s="51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7"/>
      <c r="AE152" s="60">
        <f t="shared" si="2"/>
        <v>0</v>
      </c>
      <c r="AF152" s="55" t="e">
        <f>INDEX('swingweight table'!$E$2:$E$2601,MATCH(IF(AE152&lt;((MROUND(AE152,0.175)+0.1)+(MROUND(AE152,0.175)-0.075))/2,MROUND(AE152,0.175)-0.0749,MROUND(AE152,0.175)+0.1001),'swingweight table'!$D$2:$D$2601,1))</f>
        <v>#N/A</v>
      </c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</row>
    <row r="153" spans="1:44" x14ac:dyDescent="0.2">
      <c r="A153" s="17"/>
      <c r="B153" s="61" t="e">
        <f>INDEX('swingweight table'!$B$2:$B$2601,MATCH(MROUND(AE153,0.175)+0.0001,'swingweight table'!$A$2:$A$2601,1))</f>
        <v>#N/A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51"/>
      <c r="O153" s="51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7"/>
      <c r="AE153" s="60">
        <f t="shared" si="2"/>
        <v>0</v>
      </c>
      <c r="AF153" s="55" t="e">
        <f>INDEX('swingweight table'!$E$2:$E$2601,MATCH(IF(AE153&lt;((MROUND(AE153,0.175)+0.1)+(MROUND(AE153,0.175)-0.075))/2,MROUND(AE153,0.175)-0.0749,MROUND(AE153,0.175)+0.1001),'swingweight table'!$D$2:$D$2601,1))</f>
        <v>#N/A</v>
      </c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</row>
    <row r="154" spans="1:44" x14ac:dyDescent="0.2">
      <c r="A154" s="17"/>
      <c r="B154" s="61" t="e">
        <f>INDEX('swingweight table'!$B$2:$B$2601,MATCH(MROUND(AE154,0.175)+0.0001,'swingweight table'!$A$2:$A$2601,1))</f>
        <v>#N/A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51"/>
      <c r="O154" s="51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7"/>
      <c r="AE154" s="60">
        <f t="shared" si="2"/>
        <v>0</v>
      </c>
      <c r="AF154" s="55" t="e">
        <f>INDEX('swingweight table'!$E$2:$E$2601,MATCH(IF(AE154&lt;((MROUND(AE154,0.175)+0.1)+(MROUND(AE154,0.175)-0.075))/2,MROUND(AE154,0.175)-0.0749,MROUND(AE154,0.175)+0.1001),'swingweight table'!$D$2:$D$2601,1))</f>
        <v>#N/A</v>
      </c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</row>
    <row r="155" spans="1:44" x14ac:dyDescent="0.2">
      <c r="A155" s="17"/>
      <c r="B155" s="61" t="e">
        <f>INDEX('swingweight table'!$B$2:$B$2601,MATCH(MROUND(AE155,0.175)+0.0001,'swingweight table'!$A$2:$A$2601,1))</f>
        <v>#N/A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51"/>
      <c r="O155" s="51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7"/>
      <c r="AE155" s="60">
        <f t="shared" si="2"/>
        <v>0</v>
      </c>
      <c r="AF155" s="55" t="e">
        <f>INDEX('swingweight table'!$E$2:$E$2601,MATCH(IF(AE155&lt;((MROUND(AE155,0.175)+0.1)+(MROUND(AE155,0.175)-0.075))/2,MROUND(AE155,0.175)-0.0749,MROUND(AE155,0.175)+0.1001),'swingweight table'!$D$2:$D$2601,1))</f>
        <v>#N/A</v>
      </c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</row>
    <row r="156" spans="1:44" x14ac:dyDescent="0.2">
      <c r="A156" s="17"/>
      <c r="B156" s="61" t="e">
        <f>INDEX('swingweight table'!$B$2:$B$2601,MATCH(MROUND(AE156,0.175)+0.0001,'swingweight table'!$A$2:$A$2601,1))</f>
        <v>#N/A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51"/>
      <c r="O156" s="51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7"/>
      <c r="AE156" s="60">
        <f t="shared" si="2"/>
        <v>0</v>
      </c>
      <c r="AF156" s="55" t="e">
        <f>INDEX('swingweight table'!$E$2:$E$2601,MATCH(IF(AE156&lt;((MROUND(AE156,0.175)+0.1)+(MROUND(AE156,0.175)-0.075))/2,MROUND(AE156,0.175)-0.0749,MROUND(AE156,0.175)+0.1001),'swingweight table'!$D$2:$D$2601,1))</f>
        <v>#N/A</v>
      </c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</row>
    <row r="157" spans="1:44" x14ac:dyDescent="0.2">
      <c r="A157" s="17"/>
      <c r="B157" s="61" t="e">
        <f>INDEX('swingweight table'!$B$2:$B$2601,MATCH(MROUND(AE157,0.175)+0.0001,'swingweight table'!$A$2:$A$2601,1))</f>
        <v>#N/A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51"/>
      <c r="O157" s="51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7"/>
      <c r="AE157" s="60">
        <f t="shared" si="2"/>
        <v>0</v>
      </c>
      <c r="AF157" s="55" t="e">
        <f>INDEX('swingweight table'!$E$2:$E$2601,MATCH(IF(AE157&lt;((MROUND(AE157,0.175)+0.1)+(MROUND(AE157,0.175)-0.075))/2,MROUND(AE157,0.175)-0.0749,MROUND(AE157,0.175)+0.1001),'swingweight table'!$D$2:$D$2601,1))</f>
        <v>#N/A</v>
      </c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</row>
    <row r="158" spans="1:44" x14ac:dyDescent="0.2">
      <c r="A158" s="17"/>
      <c r="B158" s="61" t="e">
        <f>INDEX('swingweight table'!$B$2:$B$2601,MATCH(MROUND(AE158,0.175)+0.0001,'swingweight table'!$A$2:$A$2601,1))</f>
        <v>#N/A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51"/>
      <c r="O158" s="51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7"/>
      <c r="AE158" s="60">
        <f t="shared" si="2"/>
        <v>0</v>
      </c>
      <c r="AF158" s="55" t="e">
        <f>INDEX('swingweight table'!$E$2:$E$2601,MATCH(IF(AE158&lt;((MROUND(AE158,0.175)+0.1)+(MROUND(AE158,0.175)-0.075))/2,MROUND(AE158,0.175)-0.0749,MROUND(AE158,0.175)+0.1001),'swingweight table'!$D$2:$D$2601,1))</f>
        <v>#N/A</v>
      </c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</row>
    <row r="159" spans="1:44" x14ac:dyDescent="0.2">
      <c r="A159" s="17"/>
      <c r="B159" s="61" t="e">
        <f>INDEX('swingweight table'!$B$2:$B$2601,MATCH(MROUND(AE159,0.175)+0.0001,'swingweight table'!$A$2:$A$2601,1))</f>
        <v>#N/A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51"/>
      <c r="O159" s="51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7"/>
      <c r="AE159" s="60">
        <f t="shared" si="2"/>
        <v>0</v>
      </c>
      <c r="AF159" s="55" t="e">
        <f>INDEX('swingweight table'!$E$2:$E$2601,MATCH(IF(AE159&lt;((MROUND(AE159,0.175)+0.1)+(MROUND(AE159,0.175)-0.075))/2,MROUND(AE159,0.175)-0.0749,MROUND(AE159,0.175)+0.1001),'swingweight table'!$D$2:$D$2601,1))</f>
        <v>#N/A</v>
      </c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</row>
    <row r="160" spans="1:44" x14ac:dyDescent="0.2">
      <c r="A160" s="17"/>
      <c r="B160" s="61" t="e">
        <f>INDEX('swingweight table'!$B$2:$B$2601,MATCH(MROUND(AE160,0.175)+0.0001,'swingweight table'!$A$2:$A$2601,1))</f>
        <v>#N/A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51"/>
      <c r="O160" s="51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7"/>
      <c r="AE160" s="60">
        <f t="shared" si="2"/>
        <v>0</v>
      </c>
      <c r="AF160" s="55" t="e">
        <f>INDEX('swingweight table'!$E$2:$E$2601,MATCH(IF(AE160&lt;((MROUND(AE160,0.175)+0.1)+(MROUND(AE160,0.175)-0.075))/2,MROUND(AE160,0.175)-0.0749,MROUND(AE160,0.175)+0.1001),'swingweight table'!$D$2:$D$2601,1))</f>
        <v>#N/A</v>
      </c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</row>
    <row r="161" spans="1:44" x14ac:dyDescent="0.2">
      <c r="A161" s="17"/>
      <c r="B161" s="61" t="e">
        <f>INDEX('swingweight table'!$B$2:$B$2601,MATCH(MROUND(AE161,0.175)+0.0001,'swingweight table'!$A$2:$A$2601,1))</f>
        <v>#N/A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51"/>
      <c r="O161" s="51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7"/>
      <c r="AE161" s="60">
        <f t="shared" si="2"/>
        <v>0</v>
      </c>
      <c r="AF161" s="55" t="e">
        <f>INDEX('swingweight table'!$E$2:$E$2601,MATCH(IF(AE161&lt;((MROUND(AE161,0.175)+0.1)+(MROUND(AE161,0.175)-0.075))/2,MROUND(AE161,0.175)-0.0749,MROUND(AE161,0.175)+0.1001),'swingweight table'!$D$2:$D$2601,1))</f>
        <v>#N/A</v>
      </c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</row>
    <row r="162" spans="1:44" x14ac:dyDescent="0.2">
      <c r="A162" s="17"/>
      <c r="B162" s="61" t="e">
        <f>INDEX('swingweight table'!$B$2:$B$2601,MATCH(MROUND(AE162,0.175)+0.0001,'swingweight table'!$A$2:$A$2601,1))</f>
        <v>#N/A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51"/>
      <c r="O162" s="51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7"/>
      <c r="AE162" s="60">
        <f t="shared" si="2"/>
        <v>0</v>
      </c>
      <c r="AF162" s="55" t="e">
        <f>INDEX('swingweight table'!$E$2:$E$2601,MATCH(IF(AE162&lt;((MROUND(AE162,0.175)+0.1)+(MROUND(AE162,0.175)-0.075))/2,MROUND(AE162,0.175)-0.0749,MROUND(AE162,0.175)+0.1001),'swingweight table'!$D$2:$D$2601,1))</f>
        <v>#N/A</v>
      </c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</row>
    <row r="163" spans="1:44" x14ac:dyDescent="0.2">
      <c r="A163" s="17"/>
      <c r="B163" s="61" t="e">
        <f>INDEX('swingweight table'!$B$2:$B$2601,MATCH(MROUND(AE163,0.175)+0.0001,'swingweight table'!$A$2:$A$2601,1))</f>
        <v>#N/A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51"/>
      <c r="O163" s="51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7"/>
      <c r="AE163" s="60">
        <f t="shared" si="2"/>
        <v>0</v>
      </c>
      <c r="AF163" s="55" t="e">
        <f>INDEX('swingweight table'!$E$2:$E$2601,MATCH(IF(AE163&lt;((MROUND(AE163,0.175)+0.1)+(MROUND(AE163,0.175)-0.075))/2,MROUND(AE163,0.175)-0.0749,MROUND(AE163,0.175)+0.1001),'swingweight table'!$D$2:$D$2601,1))</f>
        <v>#N/A</v>
      </c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</row>
    <row r="164" spans="1:44" x14ac:dyDescent="0.2">
      <c r="A164" s="17"/>
      <c r="B164" s="61" t="e">
        <f>INDEX('swingweight table'!$B$2:$B$2601,MATCH(MROUND(AE164,0.175)+0.0001,'swingweight table'!$A$2:$A$2601,1))</f>
        <v>#N/A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51"/>
      <c r="O164" s="51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7"/>
      <c r="AE164" s="60">
        <f t="shared" si="2"/>
        <v>0</v>
      </c>
      <c r="AF164" s="55" t="e">
        <f>INDEX('swingweight table'!$E$2:$E$2601,MATCH(IF(AE164&lt;((MROUND(AE164,0.175)+0.1)+(MROUND(AE164,0.175)-0.075))/2,MROUND(AE164,0.175)-0.0749,MROUND(AE164,0.175)+0.1001),'swingweight table'!$D$2:$D$2601,1))</f>
        <v>#N/A</v>
      </c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</row>
    <row r="165" spans="1:44" x14ac:dyDescent="0.2">
      <c r="A165" s="17"/>
      <c r="B165" s="61" t="e">
        <f>INDEX('swingweight table'!$B$2:$B$2601,MATCH(MROUND(AE165,0.175)+0.0001,'swingweight table'!$A$2:$A$2601,1))</f>
        <v>#N/A</v>
      </c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51"/>
      <c r="O165" s="51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7"/>
      <c r="AE165" s="60">
        <f t="shared" si="2"/>
        <v>0</v>
      </c>
      <c r="AF165" s="55" t="e">
        <f>INDEX('swingweight table'!$E$2:$E$2601,MATCH(IF(AE165&lt;((MROUND(AE165,0.175)+0.1)+(MROUND(AE165,0.175)-0.075))/2,MROUND(AE165,0.175)-0.0749,MROUND(AE165,0.175)+0.1001),'swingweight table'!$D$2:$D$2601,1))</f>
        <v>#N/A</v>
      </c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</row>
    <row r="166" spans="1:44" x14ac:dyDescent="0.2">
      <c r="A166" s="17"/>
      <c r="B166" s="61" t="e">
        <f>INDEX('swingweight table'!$B$2:$B$2601,MATCH(MROUND(AE166,0.175)+0.0001,'swingweight table'!$A$2:$A$2601,1))</f>
        <v>#N/A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51"/>
      <c r="O166" s="51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7"/>
      <c r="AE166" s="60">
        <f t="shared" si="2"/>
        <v>0</v>
      </c>
      <c r="AF166" s="55" t="e">
        <f>INDEX('swingweight table'!$E$2:$E$2601,MATCH(IF(AE166&lt;((MROUND(AE166,0.175)+0.1)+(MROUND(AE166,0.175)-0.075))/2,MROUND(AE166,0.175)-0.0749,MROUND(AE166,0.175)+0.1001),'swingweight table'!$D$2:$D$2601,1))</f>
        <v>#N/A</v>
      </c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</row>
    <row r="167" spans="1:44" x14ac:dyDescent="0.2">
      <c r="A167" s="17"/>
      <c r="B167" s="61" t="e">
        <f>INDEX('swingweight table'!$B$2:$B$2601,MATCH(MROUND(AE167,0.175)+0.0001,'swingweight table'!$A$2:$A$2601,1))</f>
        <v>#N/A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51"/>
      <c r="O167" s="51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7"/>
      <c r="AE167" s="60">
        <f t="shared" si="2"/>
        <v>0</v>
      </c>
      <c r="AF167" s="55" t="e">
        <f>INDEX('swingweight table'!$E$2:$E$2601,MATCH(IF(AE167&lt;((MROUND(AE167,0.175)+0.1)+(MROUND(AE167,0.175)-0.075))/2,MROUND(AE167,0.175)-0.0749,MROUND(AE167,0.175)+0.1001),'swingweight table'!$D$2:$D$2601,1))</f>
        <v>#N/A</v>
      </c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</row>
    <row r="168" spans="1:44" x14ac:dyDescent="0.2">
      <c r="A168" s="17"/>
      <c r="B168" s="61" t="e">
        <f>INDEX('swingweight table'!$B$2:$B$2601,MATCH(MROUND(AE168,0.175)+0.0001,'swingweight table'!$A$2:$A$2601,1))</f>
        <v>#N/A</v>
      </c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51"/>
      <c r="O168" s="51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7"/>
      <c r="AE168" s="60">
        <f t="shared" si="2"/>
        <v>0</v>
      </c>
      <c r="AF168" s="55" t="e">
        <f>INDEX('swingweight table'!$E$2:$E$2601,MATCH(IF(AE168&lt;((MROUND(AE168,0.175)+0.1)+(MROUND(AE168,0.175)-0.075))/2,MROUND(AE168,0.175)-0.0749,MROUND(AE168,0.175)+0.1001),'swingweight table'!$D$2:$D$2601,1))</f>
        <v>#N/A</v>
      </c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</row>
    <row r="169" spans="1:44" x14ac:dyDescent="0.2">
      <c r="A169" s="17"/>
      <c r="B169" s="61" t="e">
        <f>INDEX('swingweight table'!$B$2:$B$2601,MATCH(MROUND(AE169,0.175)+0.0001,'swingweight table'!$A$2:$A$2601,1))</f>
        <v>#N/A</v>
      </c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51"/>
      <c r="O169" s="51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7"/>
      <c r="AE169" s="60">
        <f t="shared" si="2"/>
        <v>0</v>
      </c>
      <c r="AF169" s="55" t="e">
        <f>INDEX('swingweight table'!$E$2:$E$2601,MATCH(IF(AE169&lt;((MROUND(AE169,0.175)+0.1)+(MROUND(AE169,0.175)-0.075))/2,MROUND(AE169,0.175)-0.0749,MROUND(AE169,0.175)+0.1001),'swingweight table'!$D$2:$D$2601,1))</f>
        <v>#N/A</v>
      </c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</row>
    <row r="170" spans="1:44" x14ac:dyDescent="0.2">
      <c r="A170" s="17"/>
      <c r="B170" s="61" t="e">
        <f>INDEX('swingweight table'!$B$2:$B$2601,MATCH(MROUND(AE170,0.175)+0.0001,'swingweight table'!$A$2:$A$2601,1))</f>
        <v>#N/A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51"/>
      <c r="O170" s="51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7"/>
      <c r="AE170" s="60">
        <f t="shared" si="2"/>
        <v>0</v>
      </c>
      <c r="AF170" s="55" t="e">
        <f>INDEX('swingweight table'!$E$2:$E$2601,MATCH(IF(AE170&lt;((MROUND(AE170,0.175)+0.1)+(MROUND(AE170,0.175)-0.075))/2,MROUND(AE170,0.175)-0.0749,MROUND(AE170,0.175)+0.1001),'swingweight table'!$D$2:$D$2601,1))</f>
        <v>#N/A</v>
      </c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</row>
    <row r="171" spans="1:44" x14ac:dyDescent="0.2">
      <c r="A171" s="17"/>
      <c r="B171" s="61" t="e">
        <f>INDEX('swingweight table'!$B$2:$B$2601,MATCH(MROUND(AE171,0.175)+0.0001,'swingweight table'!$A$2:$A$2601,1))</f>
        <v>#N/A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51"/>
      <c r="O171" s="51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7"/>
      <c r="AE171" s="60">
        <f t="shared" si="2"/>
        <v>0</v>
      </c>
      <c r="AF171" s="55" t="e">
        <f>INDEX('swingweight table'!$E$2:$E$2601,MATCH(IF(AE171&lt;((MROUND(AE171,0.175)+0.1)+(MROUND(AE171,0.175)-0.075))/2,MROUND(AE171,0.175)-0.0749,MROUND(AE171,0.175)+0.1001),'swingweight table'!$D$2:$D$2601,1))</f>
        <v>#N/A</v>
      </c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</row>
    <row r="172" spans="1:44" x14ac:dyDescent="0.2">
      <c r="A172" s="17"/>
      <c r="B172" s="61" t="e">
        <f>INDEX('swingweight table'!$B$2:$B$2601,MATCH(MROUND(AE172,0.175)+0.0001,'swingweight table'!$A$2:$A$2601,1))</f>
        <v>#N/A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51"/>
      <c r="O172" s="51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7"/>
      <c r="AE172" s="60">
        <f t="shared" si="2"/>
        <v>0</v>
      </c>
      <c r="AF172" s="55" t="e">
        <f>INDEX('swingweight table'!$E$2:$E$2601,MATCH(IF(AE172&lt;((MROUND(AE172,0.175)+0.1)+(MROUND(AE172,0.175)-0.075))/2,MROUND(AE172,0.175)-0.0749,MROUND(AE172,0.175)+0.1001),'swingweight table'!$D$2:$D$2601,1))</f>
        <v>#N/A</v>
      </c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</row>
    <row r="173" spans="1:44" x14ac:dyDescent="0.2">
      <c r="A173" s="17"/>
      <c r="B173" s="61" t="e">
        <f>INDEX('swingweight table'!$B$2:$B$2601,MATCH(MROUND(AE173,0.175)+0.0001,'swingweight table'!$A$2:$A$2601,1))</f>
        <v>#N/A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51"/>
      <c r="O173" s="51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7"/>
      <c r="AE173" s="60">
        <f t="shared" si="2"/>
        <v>0</v>
      </c>
      <c r="AF173" s="55" t="e">
        <f>INDEX('swingweight table'!$E$2:$E$2601,MATCH(IF(AE173&lt;((MROUND(AE173,0.175)+0.1)+(MROUND(AE173,0.175)-0.075))/2,MROUND(AE173,0.175)-0.0749,MROUND(AE173,0.175)+0.1001),'swingweight table'!$D$2:$D$2601,1))</f>
        <v>#N/A</v>
      </c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</row>
    <row r="174" spans="1:44" x14ac:dyDescent="0.2">
      <c r="A174" s="17"/>
      <c r="B174" s="61" t="e">
        <f>INDEX('swingweight table'!$B$2:$B$2601,MATCH(MROUND(AE174,0.175)+0.0001,'swingweight table'!$A$2:$A$2601,1))</f>
        <v>#N/A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51"/>
      <c r="O174" s="51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7"/>
      <c r="AE174" s="60">
        <f t="shared" si="2"/>
        <v>0</v>
      </c>
      <c r="AF174" s="55" t="e">
        <f>INDEX('swingweight table'!$E$2:$E$2601,MATCH(IF(AE174&lt;((MROUND(AE174,0.175)+0.1)+(MROUND(AE174,0.175)-0.075))/2,MROUND(AE174,0.175)-0.0749,MROUND(AE174,0.175)+0.1001),'swingweight table'!$D$2:$D$2601,1))</f>
        <v>#N/A</v>
      </c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</row>
    <row r="175" spans="1:44" x14ac:dyDescent="0.2">
      <c r="A175" s="17"/>
      <c r="B175" s="61" t="e">
        <f>INDEX('swingweight table'!$B$2:$B$2601,MATCH(MROUND(AE175,0.175)+0.0001,'swingweight table'!$A$2:$A$2601,1))</f>
        <v>#N/A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51"/>
      <c r="O175" s="51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7"/>
      <c r="AE175" s="60">
        <f t="shared" si="2"/>
        <v>0</v>
      </c>
      <c r="AF175" s="55" t="e">
        <f>INDEX('swingweight table'!$E$2:$E$2601,MATCH(IF(AE175&lt;((MROUND(AE175,0.175)+0.1)+(MROUND(AE175,0.175)-0.075))/2,MROUND(AE175,0.175)-0.0749,MROUND(AE175,0.175)+0.1001),'swingweight table'!$D$2:$D$2601,1))</f>
        <v>#N/A</v>
      </c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</row>
    <row r="176" spans="1:44" x14ac:dyDescent="0.2">
      <c r="A176" s="17"/>
      <c r="B176" s="61" t="e">
        <f>INDEX('swingweight table'!$B$2:$B$2601,MATCH(MROUND(AE176,0.175)+0.0001,'swingweight table'!$A$2:$A$2601,1))</f>
        <v>#N/A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51"/>
      <c r="O176" s="51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7"/>
      <c r="AE176" s="60">
        <f t="shared" si="2"/>
        <v>0</v>
      </c>
      <c r="AF176" s="55" t="e">
        <f>INDEX('swingweight table'!$E$2:$E$2601,MATCH(IF(AE176&lt;((MROUND(AE176,0.175)+0.1)+(MROUND(AE176,0.175)-0.075))/2,MROUND(AE176,0.175)-0.0749,MROUND(AE176,0.175)+0.1001),'swingweight table'!$D$2:$D$2601,1))</f>
        <v>#N/A</v>
      </c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</row>
    <row r="177" spans="1:44" x14ac:dyDescent="0.2">
      <c r="A177" s="17"/>
      <c r="B177" s="61" t="e">
        <f>INDEX('swingweight table'!$B$2:$B$2601,MATCH(MROUND(AE177,0.175)+0.0001,'swingweight table'!$A$2:$A$2601,1))</f>
        <v>#N/A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51"/>
      <c r="O177" s="51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7"/>
      <c r="AE177" s="60">
        <f t="shared" si="2"/>
        <v>0</v>
      </c>
      <c r="AF177" s="55" t="e">
        <f>INDEX('swingweight table'!$E$2:$E$2601,MATCH(IF(AE177&lt;((MROUND(AE177,0.175)+0.1)+(MROUND(AE177,0.175)-0.075))/2,MROUND(AE177,0.175)-0.0749,MROUND(AE177,0.175)+0.1001),'swingweight table'!$D$2:$D$2601,1))</f>
        <v>#N/A</v>
      </c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</row>
    <row r="178" spans="1:44" x14ac:dyDescent="0.2">
      <c r="A178" s="17"/>
      <c r="B178" s="61" t="e">
        <f>INDEX('swingweight table'!$B$2:$B$2601,MATCH(MROUND(AE178,0.175)+0.0001,'swingweight table'!$A$2:$A$2601,1))</f>
        <v>#N/A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51"/>
      <c r="O178" s="51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7"/>
      <c r="AE178" s="60">
        <f t="shared" si="2"/>
        <v>0</v>
      </c>
      <c r="AF178" s="55" t="e">
        <f>INDEX('swingweight table'!$E$2:$E$2601,MATCH(IF(AE178&lt;((MROUND(AE178,0.175)+0.1)+(MROUND(AE178,0.175)-0.075))/2,MROUND(AE178,0.175)-0.0749,MROUND(AE178,0.175)+0.1001),'swingweight table'!$D$2:$D$2601,1))</f>
        <v>#N/A</v>
      </c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</row>
    <row r="179" spans="1:44" x14ac:dyDescent="0.2">
      <c r="A179" s="17"/>
      <c r="B179" s="61" t="e">
        <f>INDEX('swingweight table'!$B$2:$B$2601,MATCH(MROUND(AE179,0.175)+0.0001,'swingweight table'!$A$2:$A$2601,1))</f>
        <v>#N/A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51"/>
      <c r="O179" s="51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7"/>
      <c r="AE179" s="60">
        <f t="shared" si="2"/>
        <v>0</v>
      </c>
      <c r="AF179" s="55" t="e">
        <f>INDEX('swingweight table'!$E$2:$E$2601,MATCH(IF(AE179&lt;((MROUND(AE179,0.175)+0.1)+(MROUND(AE179,0.175)-0.075))/2,MROUND(AE179,0.175)-0.0749,MROUND(AE179,0.175)+0.1001),'swingweight table'!$D$2:$D$2601,1))</f>
        <v>#N/A</v>
      </c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</row>
    <row r="180" spans="1:44" x14ac:dyDescent="0.2">
      <c r="A180" s="17"/>
      <c r="B180" s="61" t="e">
        <f>INDEX('swingweight table'!$B$2:$B$2601,MATCH(MROUND(AE180,0.175)+0.0001,'swingweight table'!$A$2:$A$2601,1))</f>
        <v>#N/A</v>
      </c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51"/>
      <c r="O180" s="51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7"/>
      <c r="AE180" s="60">
        <f t="shared" si="2"/>
        <v>0</v>
      </c>
      <c r="AF180" s="55" t="e">
        <f>INDEX('swingweight table'!$E$2:$E$2601,MATCH(IF(AE180&lt;((MROUND(AE180,0.175)+0.1)+(MROUND(AE180,0.175)-0.075))/2,MROUND(AE180,0.175)-0.0749,MROUND(AE180,0.175)+0.1001),'swingweight table'!$D$2:$D$2601,1))</f>
        <v>#N/A</v>
      </c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</row>
    <row r="181" spans="1:44" x14ac:dyDescent="0.2">
      <c r="A181" s="17"/>
      <c r="B181" s="61" t="e">
        <f>INDEX('swingweight table'!$B$2:$B$2601,MATCH(MROUND(AE181,0.175)+0.0001,'swingweight table'!$A$2:$A$2601,1))</f>
        <v>#N/A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51"/>
      <c r="O181" s="51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7"/>
      <c r="AE181" s="60">
        <f t="shared" si="2"/>
        <v>0</v>
      </c>
      <c r="AF181" s="55" t="e">
        <f>INDEX('swingweight table'!$E$2:$E$2601,MATCH(IF(AE181&lt;((MROUND(AE181,0.175)+0.1)+(MROUND(AE181,0.175)-0.075))/2,MROUND(AE181,0.175)-0.0749,MROUND(AE181,0.175)+0.1001),'swingweight table'!$D$2:$D$2601,1))</f>
        <v>#N/A</v>
      </c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</row>
    <row r="182" spans="1:44" x14ac:dyDescent="0.2">
      <c r="A182" s="17"/>
      <c r="B182" s="61" t="e">
        <f>INDEX('swingweight table'!$B$2:$B$2601,MATCH(MROUND(AE182,0.175)+0.0001,'swingweight table'!$A$2:$A$2601,1))</f>
        <v>#N/A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51"/>
      <c r="O182" s="51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7"/>
      <c r="AE182" s="60">
        <f t="shared" si="2"/>
        <v>0</v>
      </c>
      <c r="AF182" s="55" t="e">
        <f>INDEX('swingweight table'!$E$2:$E$2601,MATCH(IF(AE182&lt;((MROUND(AE182,0.175)+0.1)+(MROUND(AE182,0.175)-0.075))/2,MROUND(AE182,0.175)-0.0749,MROUND(AE182,0.175)+0.1001),'swingweight table'!$D$2:$D$2601,1))</f>
        <v>#N/A</v>
      </c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</row>
    <row r="183" spans="1:44" x14ac:dyDescent="0.2">
      <c r="A183" s="17"/>
      <c r="B183" s="61" t="e">
        <f>INDEX('swingweight table'!$B$2:$B$2601,MATCH(MROUND(AE183,0.175)+0.0001,'swingweight table'!$A$2:$A$2601,1))</f>
        <v>#N/A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51"/>
      <c r="O183" s="51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7"/>
      <c r="AE183" s="60">
        <f t="shared" si="2"/>
        <v>0</v>
      </c>
      <c r="AF183" s="55" t="e">
        <f>INDEX('swingweight table'!$E$2:$E$2601,MATCH(IF(AE183&lt;((MROUND(AE183,0.175)+0.1)+(MROUND(AE183,0.175)-0.075))/2,MROUND(AE183,0.175)-0.0749,MROUND(AE183,0.175)+0.1001),'swingweight table'!$D$2:$D$2601,1))</f>
        <v>#N/A</v>
      </c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</row>
    <row r="184" spans="1:44" x14ac:dyDescent="0.2">
      <c r="A184" s="17"/>
      <c r="B184" s="61" t="e">
        <f>INDEX('swingweight table'!$B$2:$B$2601,MATCH(MROUND(AE184,0.175)+0.0001,'swingweight table'!$A$2:$A$2601,1))</f>
        <v>#N/A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51"/>
      <c r="O184" s="51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7"/>
      <c r="AE184" s="60">
        <f t="shared" si="2"/>
        <v>0</v>
      </c>
      <c r="AF184" s="55" t="e">
        <f>INDEX('swingweight table'!$E$2:$E$2601,MATCH(IF(AE184&lt;((MROUND(AE184,0.175)+0.1)+(MROUND(AE184,0.175)-0.075))/2,MROUND(AE184,0.175)-0.0749,MROUND(AE184,0.175)+0.1001),'swingweight table'!$D$2:$D$2601,1))</f>
        <v>#N/A</v>
      </c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</row>
    <row r="185" spans="1:44" x14ac:dyDescent="0.2">
      <c r="A185" s="17"/>
      <c r="B185" s="61" t="e">
        <f>INDEX('swingweight table'!$B$2:$B$2601,MATCH(MROUND(AE185,0.175)+0.0001,'swingweight table'!$A$2:$A$2601,1))</f>
        <v>#N/A</v>
      </c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51"/>
      <c r="O185" s="51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7"/>
      <c r="AE185" s="60">
        <f t="shared" si="2"/>
        <v>0</v>
      </c>
      <c r="AF185" s="55" t="e">
        <f>INDEX('swingweight table'!$E$2:$E$2601,MATCH(IF(AE185&lt;((MROUND(AE185,0.175)+0.1)+(MROUND(AE185,0.175)-0.075))/2,MROUND(AE185,0.175)-0.0749,MROUND(AE185,0.175)+0.1001),'swingweight table'!$D$2:$D$2601,1))</f>
        <v>#N/A</v>
      </c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</row>
    <row r="186" spans="1:44" x14ac:dyDescent="0.2">
      <c r="A186" s="17"/>
      <c r="B186" s="61" t="e">
        <f>INDEX('swingweight table'!$B$2:$B$2601,MATCH(MROUND(AE186,0.175)+0.0001,'swingweight table'!$A$2:$A$2601,1))</f>
        <v>#N/A</v>
      </c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51"/>
      <c r="O186" s="51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7"/>
      <c r="AE186" s="60">
        <f t="shared" si="2"/>
        <v>0</v>
      </c>
      <c r="AF186" s="55" t="e">
        <f>INDEX('swingweight table'!$E$2:$E$2601,MATCH(IF(AE186&lt;((MROUND(AE186,0.175)+0.1)+(MROUND(AE186,0.175)-0.075))/2,MROUND(AE186,0.175)-0.0749,MROUND(AE186,0.175)+0.1001),'swingweight table'!$D$2:$D$2601,1))</f>
        <v>#N/A</v>
      </c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</row>
    <row r="187" spans="1:44" x14ac:dyDescent="0.2">
      <c r="A187" s="17"/>
      <c r="B187" s="61" t="e">
        <f>INDEX('swingweight table'!$B$2:$B$2601,MATCH(MROUND(AE187,0.175)+0.0001,'swingweight table'!$A$2:$A$2601,1))</f>
        <v>#N/A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51"/>
      <c r="O187" s="51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7"/>
      <c r="AE187" s="60">
        <f t="shared" si="2"/>
        <v>0</v>
      </c>
      <c r="AF187" s="55" t="e">
        <f>INDEX('swingweight table'!$E$2:$E$2601,MATCH(IF(AE187&lt;((MROUND(AE187,0.175)+0.1)+(MROUND(AE187,0.175)-0.075))/2,MROUND(AE187,0.175)-0.0749,MROUND(AE187,0.175)+0.1001),'swingweight table'!$D$2:$D$2601,1))</f>
        <v>#N/A</v>
      </c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</row>
    <row r="188" spans="1:44" x14ac:dyDescent="0.2">
      <c r="A188" s="17"/>
      <c r="B188" s="61" t="e">
        <f>INDEX('swingweight table'!$B$2:$B$2601,MATCH(MROUND(AE188,0.175)+0.0001,'swingweight table'!$A$2:$A$2601,1))</f>
        <v>#N/A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51"/>
      <c r="O188" s="51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7"/>
      <c r="AE188" s="60">
        <f t="shared" si="2"/>
        <v>0</v>
      </c>
      <c r="AF188" s="55" t="e">
        <f>INDEX('swingweight table'!$E$2:$E$2601,MATCH(IF(AE188&lt;((MROUND(AE188,0.175)+0.1)+(MROUND(AE188,0.175)-0.075))/2,MROUND(AE188,0.175)-0.0749,MROUND(AE188,0.175)+0.1001),'swingweight table'!$D$2:$D$2601,1))</f>
        <v>#N/A</v>
      </c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</row>
    <row r="189" spans="1:44" x14ac:dyDescent="0.2">
      <c r="A189" s="17"/>
      <c r="B189" s="61" t="e">
        <f>INDEX('swingweight table'!$B$2:$B$2601,MATCH(MROUND(AE189,0.175)+0.0001,'swingweight table'!$A$2:$A$2601,1))</f>
        <v>#N/A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51"/>
      <c r="O189" s="51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7"/>
      <c r="AE189" s="60">
        <f t="shared" si="2"/>
        <v>0</v>
      </c>
      <c r="AF189" s="55" t="e">
        <f>INDEX('swingweight table'!$E$2:$E$2601,MATCH(IF(AE189&lt;((MROUND(AE189,0.175)+0.1)+(MROUND(AE189,0.175)-0.075))/2,MROUND(AE189,0.175)-0.0749,MROUND(AE189,0.175)+0.1001),'swingweight table'!$D$2:$D$2601,1))</f>
        <v>#N/A</v>
      </c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</row>
    <row r="190" spans="1:44" x14ac:dyDescent="0.2">
      <c r="A190" s="17"/>
      <c r="B190" s="61" t="e">
        <f>INDEX('swingweight table'!$B$2:$B$2601,MATCH(MROUND(AE190,0.175)+0.0001,'swingweight table'!$A$2:$A$2601,1))</f>
        <v>#N/A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51"/>
      <c r="O190" s="51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7"/>
      <c r="AE190" s="60">
        <f t="shared" si="2"/>
        <v>0</v>
      </c>
      <c r="AF190" s="55" t="e">
        <f>INDEX('swingweight table'!$E$2:$E$2601,MATCH(IF(AE190&lt;((MROUND(AE190,0.175)+0.1)+(MROUND(AE190,0.175)-0.075))/2,MROUND(AE190,0.175)-0.0749,MROUND(AE190,0.175)+0.1001),'swingweight table'!$D$2:$D$2601,1))</f>
        <v>#N/A</v>
      </c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</row>
    <row r="191" spans="1:44" x14ac:dyDescent="0.2">
      <c r="A191" s="17"/>
      <c r="B191" s="61" t="e">
        <f>INDEX('swingweight table'!$B$2:$B$2601,MATCH(MROUND(AE191,0.175)+0.0001,'swingweight table'!$A$2:$A$2601,1))</f>
        <v>#N/A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51"/>
      <c r="O191" s="51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7"/>
      <c r="AE191" s="60">
        <f t="shared" si="2"/>
        <v>0</v>
      </c>
      <c r="AF191" s="55" t="e">
        <f>INDEX('swingweight table'!$E$2:$E$2601,MATCH(IF(AE191&lt;((MROUND(AE191,0.175)+0.1)+(MROUND(AE191,0.175)-0.075))/2,MROUND(AE191,0.175)-0.0749,MROUND(AE191,0.175)+0.1001),'swingweight table'!$D$2:$D$2601,1))</f>
        <v>#N/A</v>
      </c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</row>
    <row r="192" spans="1:44" x14ac:dyDescent="0.2">
      <c r="A192" s="17"/>
      <c r="B192" s="61" t="e">
        <f>INDEX('swingweight table'!$B$2:$B$2601,MATCH(MROUND(AE192,0.175)+0.0001,'swingweight table'!$A$2:$A$2601,1))</f>
        <v>#N/A</v>
      </c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51"/>
      <c r="O192" s="51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7"/>
      <c r="AE192" s="60">
        <f t="shared" si="2"/>
        <v>0</v>
      </c>
      <c r="AF192" s="55" t="e">
        <f>INDEX('swingweight table'!$E$2:$E$2601,MATCH(IF(AE192&lt;((MROUND(AE192,0.175)+0.1)+(MROUND(AE192,0.175)-0.075))/2,MROUND(AE192,0.175)-0.0749,MROUND(AE192,0.175)+0.1001),'swingweight table'!$D$2:$D$2601,1))</f>
        <v>#N/A</v>
      </c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</row>
    <row r="193" spans="1:44" x14ac:dyDescent="0.2">
      <c r="A193" s="17"/>
      <c r="B193" s="61" t="e">
        <f>INDEX('swingweight table'!$B$2:$B$2601,MATCH(MROUND(AE193,0.175)+0.0001,'swingweight table'!$A$2:$A$2601,1))</f>
        <v>#N/A</v>
      </c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51"/>
      <c r="O193" s="51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7"/>
      <c r="AE193" s="60">
        <f t="shared" si="2"/>
        <v>0</v>
      </c>
      <c r="AF193" s="55" t="e">
        <f>INDEX('swingweight table'!$E$2:$E$2601,MATCH(IF(AE193&lt;((MROUND(AE193,0.175)+0.1)+(MROUND(AE193,0.175)-0.075))/2,MROUND(AE193,0.175)-0.0749,MROUND(AE193,0.175)+0.1001),'swingweight table'!$D$2:$D$2601,1))</f>
        <v>#N/A</v>
      </c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</row>
    <row r="194" spans="1:44" x14ac:dyDescent="0.2">
      <c r="A194" s="17"/>
      <c r="B194" s="61" t="e">
        <f>INDEX('swingweight table'!$B$2:$B$2601,MATCH(MROUND(AE194,0.175)+0.0001,'swingweight table'!$A$2:$A$2601,1))</f>
        <v>#N/A</v>
      </c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51"/>
      <c r="O194" s="51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7"/>
      <c r="AE194" s="60">
        <f t="shared" si="2"/>
        <v>0</v>
      </c>
      <c r="AF194" s="55" t="e">
        <f>INDEX('swingweight table'!$E$2:$E$2601,MATCH(IF(AE194&lt;((MROUND(AE194,0.175)+0.1)+(MROUND(AE194,0.175)-0.075))/2,MROUND(AE194,0.175)-0.0749,MROUND(AE194,0.175)+0.1001),'swingweight table'!$D$2:$D$2601,1))</f>
        <v>#N/A</v>
      </c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</row>
    <row r="195" spans="1:44" x14ac:dyDescent="0.2">
      <c r="A195" s="17"/>
      <c r="B195" s="61" t="e">
        <f>INDEX('swingweight table'!$B$2:$B$2601,MATCH(MROUND(AE195,0.175)+0.0001,'swingweight table'!$A$2:$A$2601,1))</f>
        <v>#N/A</v>
      </c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51"/>
      <c r="O195" s="51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7"/>
      <c r="AE195" s="60">
        <f t="shared" si="2"/>
        <v>0</v>
      </c>
      <c r="AF195" s="55" t="e">
        <f>INDEX('swingweight table'!$E$2:$E$2601,MATCH(IF(AE195&lt;((MROUND(AE195,0.175)+0.1)+(MROUND(AE195,0.175)-0.075))/2,MROUND(AE195,0.175)-0.0749,MROUND(AE195,0.175)+0.1001),'swingweight table'!$D$2:$D$2601,1))</f>
        <v>#N/A</v>
      </c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</row>
    <row r="196" spans="1:44" x14ac:dyDescent="0.2">
      <c r="A196" s="17"/>
      <c r="B196" s="61" t="e">
        <f>INDEX('swingweight table'!$B$2:$B$2601,MATCH(MROUND(AE196,0.175)+0.0001,'swingweight table'!$A$2:$A$2601,1))</f>
        <v>#N/A</v>
      </c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51"/>
      <c r="O196" s="51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7"/>
      <c r="AE196" s="60">
        <f t="shared" ref="AE196:AE259" si="3">(C196*0.035274)*(D196-14)+(E196*0.035274)*((F196+G196)-14)+(H196*0.035274)*(I196-14)+(J196*0.035274)*(K196-14)+(L196*0.035274)*(M196-14)+(N196*0.035274)*(O196-14)+(P196*0.035274)*(Q196-14)+(R196*0.035274)*(S196-14)+(T196*0.035274)*(U196-14)+(V196*0.035274)*(W196-14)+(X196*0.035274)*(Y196-14)+(Z196*0.035274)*(AA196-14)+(AB196*0.035274)*(AC196-14)</f>
        <v>0</v>
      </c>
      <c r="AF196" s="55" t="e">
        <f>INDEX('swingweight table'!$E$2:$E$2601,MATCH(IF(AE196&lt;((MROUND(AE196,0.175)+0.1)+(MROUND(AE196,0.175)-0.075))/2,MROUND(AE196,0.175)-0.0749,MROUND(AE196,0.175)+0.1001),'swingweight table'!$D$2:$D$2601,1))</f>
        <v>#N/A</v>
      </c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</row>
    <row r="197" spans="1:44" x14ac:dyDescent="0.2">
      <c r="A197" s="17"/>
      <c r="B197" s="61" t="e">
        <f>INDEX('swingweight table'!$B$2:$B$2601,MATCH(MROUND(AE197,0.175)+0.0001,'swingweight table'!$A$2:$A$2601,1))</f>
        <v>#N/A</v>
      </c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51"/>
      <c r="O197" s="51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7"/>
      <c r="AE197" s="60">
        <f t="shared" si="3"/>
        <v>0</v>
      </c>
      <c r="AF197" s="55" t="e">
        <f>INDEX('swingweight table'!$E$2:$E$2601,MATCH(IF(AE197&lt;((MROUND(AE197,0.175)+0.1)+(MROUND(AE197,0.175)-0.075))/2,MROUND(AE197,0.175)-0.0749,MROUND(AE197,0.175)+0.1001),'swingweight table'!$D$2:$D$2601,1))</f>
        <v>#N/A</v>
      </c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</row>
    <row r="198" spans="1:44" x14ac:dyDescent="0.2">
      <c r="A198" s="17"/>
      <c r="B198" s="61" t="e">
        <f>INDEX('swingweight table'!$B$2:$B$2601,MATCH(MROUND(AE198,0.175)+0.0001,'swingweight table'!$A$2:$A$2601,1))</f>
        <v>#N/A</v>
      </c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51"/>
      <c r="O198" s="51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7"/>
      <c r="AE198" s="60">
        <f t="shared" si="3"/>
        <v>0</v>
      </c>
      <c r="AF198" s="55" t="e">
        <f>INDEX('swingweight table'!$E$2:$E$2601,MATCH(IF(AE198&lt;((MROUND(AE198,0.175)+0.1)+(MROUND(AE198,0.175)-0.075))/2,MROUND(AE198,0.175)-0.0749,MROUND(AE198,0.175)+0.1001),'swingweight table'!$D$2:$D$2601,1))</f>
        <v>#N/A</v>
      </c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</row>
    <row r="199" spans="1:44" x14ac:dyDescent="0.2">
      <c r="A199" s="17"/>
      <c r="B199" s="61" t="e">
        <f>INDEX('swingweight table'!$B$2:$B$2601,MATCH(MROUND(AE199,0.175)+0.0001,'swingweight table'!$A$2:$A$2601,1))</f>
        <v>#N/A</v>
      </c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51"/>
      <c r="O199" s="51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7"/>
      <c r="AE199" s="60">
        <f t="shared" si="3"/>
        <v>0</v>
      </c>
      <c r="AF199" s="55" t="e">
        <f>INDEX('swingweight table'!$E$2:$E$2601,MATCH(IF(AE199&lt;((MROUND(AE199,0.175)+0.1)+(MROUND(AE199,0.175)-0.075))/2,MROUND(AE199,0.175)-0.0749,MROUND(AE199,0.175)+0.1001),'swingweight table'!$D$2:$D$2601,1))</f>
        <v>#N/A</v>
      </c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</row>
    <row r="200" spans="1:44" x14ac:dyDescent="0.2">
      <c r="A200" s="17"/>
      <c r="B200" s="61" t="e">
        <f>INDEX('swingweight table'!$B$2:$B$2601,MATCH(MROUND(AE200,0.175)+0.0001,'swingweight table'!$A$2:$A$2601,1))</f>
        <v>#N/A</v>
      </c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51"/>
      <c r="O200" s="51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7"/>
      <c r="AE200" s="60">
        <f t="shared" si="3"/>
        <v>0</v>
      </c>
      <c r="AF200" s="55" t="e">
        <f>INDEX('swingweight table'!$E$2:$E$2601,MATCH(IF(AE200&lt;((MROUND(AE200,0.175)+0.1)+(MROUND(AE200,0.175)-0.075))/2,MROUND(AE200,0.175)-0.0749,MROUND(AE200,0.175)+0.1001),'swingweight table'!$D$2:$D$2601,1))</f>
        <v>#N/A</v>
      </c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</row>
    <row r="201" spans="1:44" x14ac:dyDescent="0.2">
      <c r="A201" s="17"/>
      <c r="B201" s="61" t="e">
        <f>INDEX('swingweight table'!$B$2:$B$2601,MATCH(MROUND(AE201,0.175)+0.0001,'swingweight table'!$A$2:$A$2601,1))</f>
        <v>#N/A</v>
      </c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51"/>
      <c r="O201" s="51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7"/>
      <c r="AE201" s="60">
        <f t="shared" si="3"/>
        <v>0</v>
      </c>
      <c r="AF201" s="55" t="e">
        <f>INDEX('swingweight table'!$E$2:$E$2601,MATCH(IF(AE201&lt;((MROUND(AE201,0.175)+0.1)+(MROUND(AE201,0.175)-0.075))/2,MROUND(AE201,0.175)-0.0749,MROUND(AE201,0.175)+0.1001),'swingweight table'!$D$2:$D$2601,1))</f>
        <v>#N/A</v>
      </c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</row>
    <row r="202" spans="1:44" x14ac:dyDescent="0.2">
      <c r="A202" s="17"/>
      <c r="B202" s="61" t="e">
        <f>INDEX('swingweight table'!$B$2:$B$2601,MATCH(MROUND(AE202,0.175)+0.0001,'swingweight table'!$A$2:$A$2601,1))</f>
        <v>#N/A</v>
      </c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51"/>
      <c r="O202" s="51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7"/>
      <c r="AE202" s="60">
        <f t="shared" si="3"/>
        <v>0</v>
      </c>
      <c r="AF202" s="55" t="e">
        <f>INDEX('swingweight table'!$E$2:$E$2601,MATCH(IF(AE202&lt;((MROUND(AE202,0.175)+0.1)+(MROUND(AE202,0.175)-0.075))/2,MROUND(AE202,0.175)-0.0749,MROUND(AE202,0.175)+0.1001),'swingweight table'!$D$2:$D$2601,1))</f>
        <v>#N/A</v>
      </c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</row>
    <row r="203" spans="1:44" x14ac:dyDescent="0.2">
      <c r="A203" s="17"/>
      <c r="B203" s="61" t="e">
        <f>INDEX('swingweight table'!$B$2:$B$2601,MATCH(MROUND(AE203,0.175)+0.0001,'swingweight table'!$A$2:$A$2601,1))</f>
        <v>#N/A</v>
      </c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51"/>
      <c r="O203" s="51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7"/>
      <c r="AE203" s="60">
        <f t="shared" si="3"/>
        <v>0</v>
      </c>
      <c r="AF203" s="55" t="e">
        <f>INDEX('swingweight table'!$E$2:$E$2601,MATCH(IF(AE203&lt;((MROUND(AE203,0.175)+0.1)+(MROUND(AE203,0.175)-0.075))/2,MROUND(AE203,0.175)-0.0749,MROUND(AE203,0.175)+0.1001),'swingweight table'!$D$2:$D$2601,1))</f>
        <v>#N/A</v>
      </c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</row>
    <row r="204" spans="1:44" x14ac:dyDescent="0.2">
      <c r="A204" s="17"/>
      <c r="B204" s="61" t="e">
        <f>INDEX('swingweight table'!$B$2:$B$2601,MATCH(MROUND(AE204,0.175)+0.0001,'swingweight table'!$A$2:$A$2601,1))</f>
        <v>#N/A</v>
      </c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51"/>
      <c r="O204" s="51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7"/>
      <c r="AE204" s="60">
        <f t="shared" si="3"/>
        <v>0</v>
      </c>
      <c r="AF204" s="55" t="e">
        <f>INDEX('swingweight table'!$E$2:$E$2601,MATCH(IF(AE204&lt;((MROUND(AE204,0.175)+0.1)+(MROUND(AE204,0.175)-0.075))/2,MROUND(AE204,0.175)-0.0749,MROUND(AE204,0.175)+0.1001),'swingweight table'!$D$2:$D$2601,1))</f>
        <v>#N/A</v>
      </c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</row>
    <row r="205" spans="1:44" x14ac:dyDescent="0.2">
      <c r="A205" s="17"/>
      <c r="B205" s="61" t="e">
        <f>INDEX('swingweight table'!$B$2:$B$2601,MATCH(MROUND(AE205,0.175)+0.0001,'swingweight table'!$A$2:$A$2601,1))</f>
        <v>#N/A</v>
      </c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51"/>
      <c r="O205" s="51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7"/>
      <c r="AE205" s="60">
        <f t="shared" si="3"/>
        <v>0</v>
      </c>
      <c r="AF205" s="55" t="e">
        <f>INDEX('swingweight table'!$E$2:$E$2601,MATCH(IF(AE205&lt;((MROUND(AE205,0.175)+0.1)+(MROUND(AE205,0.175)-0.075))/2,MROUND(AE205,0.175)-0.0749,MROUND(AE205,0.175)+0.1001),'swingweight table'!$D$2:$D$2601,1))</f>
        <v>#N/A</v>
      </c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</row>
    <row r="206" spans="1:44" x14ac:dyDescent="0.2">
      <c r="A206" s="17"/>
      <c r="B206" s="61" t="e">
        <f>INDEX('swingweight table'!$B$2:$B$2601,MATCH(MROUND(AE206,0.175)+0.0001,'swingweight table'!$A$2:$A$2601,1))</f>
        <v>#N/A</v>
      </c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51"/>
      <c r="O206" s="51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7"/>
      <c r="AE206" s="60">
        <f t="shared" si="3"/>
        <v>0</v>
      </c>
      <c r="AF206" s="55" t="e">
        <f>INDEX('swingweight table'!$E$2:$E$2601,MATCH(IF(AE206&lt;((MROUND(AE206,0.175)+0.1)+(MROUND(AE206,0.175)-0.075))/2,MROUND(AE206,0.175)-0.0749,MROUND(AE206,0.175)+0.1001),'swingweight table'!$D$2:$D$2601,1))</f>
        <v>#N/A</v>
      </c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</row>
    <row r="207" spans="1:44" x14ac:dyDescent="0.2">
      <c r="A207" s="17"/>
      <c r="B207" s="61" t="e">
        <f>INDEX('swingweight table'!$B$2:$B$2601,MATCH(MROUND(AE207,0.175)+0.0001,'swingweight table'!$A$2:$A$2601,1))</f>
        <v>#N/A</v>
      </c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51"/>
      <c r="O207" s="51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7"/>
      <c r="AE207" s="60">
        <f t="shared" si="3"/>
        <v>0</v>
      </c>
      <c r="AF207" s="55" t="e">
        <f>INDEX('swingweight table'!$E$2:$E$2601,MATCH(IF(AE207&lt;((MROUND(AE207,0.175)+0.1)+(MROUND(AE207,0.175)-0.075))/2,MROUND(AE207,0.175)-0.0749,MROUND(AE207,0.175)+0.1001),'swingweight table'!$D$2:$D$2601,1))</f>
        <v>#N/A</v>
      </c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</row>
    <row r="208" spans="1:44" x14ac:dyDescent="0.2">
      <c r="A208" s="17"/>
      <c r="B208" s="61" t="e">
        <f>INDEX('swingweight table'!$B$2:$B$2601,MATCH(MROUND(AE208,0.175)+0.0001,'swingweight table'!$A$2:$A$2601,1))</f>
        <v>#N/A</v>
      </c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51"/>
      <c r="O208" s="51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7"/>
      <c r="AE208" s="60">
        <f t="shared" si="3"/>
        <v>0</v>
      </c>
      <c r="AF208" s="55" t="e">
        <f>INDEX('swingweight table'!$E$2:$E$2601,MATCH(IF(AE208&lt;((MROUND(AE208,0.175)+0.1)+(MROUND(AE208,0.175)-0.075))/2,MROUND(AE208,0.175)-0.0749,MROUND(AE208,0.175)+0.1001),'swingweight table'!$D$2:$D$2601,1))</f>
        <v>#N/A</v>
      </c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</row>
    <row r="209" spans="1:44" x14ac:dyDescent="0.2">
      <c r="A209" s="17"/>
      <c r="B209" s="61" t="e">
        <f>INDEX('swingweight table'!$B$2:$B$2601,MATCH(MROUND(AE209,0.175)+0.0001,'swingweight table'!$A$2:$A$2601,1))</f>
        <v>#N/A</v>
      </c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51"/>
      <c r="O209" s="51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7"/>
      <c r="AE209" s="60">
        <f t="shared" si="3"/>
        <v>0</v>
      </c>
      <c r="AF209" s="55" t="e">
        <f>INDEX('swingweight table'!$E$2:$E$2601,MATCH(IF(AE209&lt;((MROUND(AE209,0.175)+0.1)+(MROUND(AE209,0.175)-0.075))/2,MROUND(AE209,0.175)-0.0749,MROUND(AE209,0.175)+0.1001),'swingweight table'!$D$2:$D$2601,1))</f>
        <v>#N/A</v>
      </c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</row>
    <row r="210" spans="1:44" x14ac:dyDescent="0.2">
      <c r="A210" s="17"/>
      <c r="B210" s="61" t="e">
        <f>INDEX('swingweight table'!$B$2:$B$2601,MATCH(MROUND(AE210,0.175)+0.0001,'swingweight table'!$A$2:$A$2601,1))</f>
        <v>#N/A</v>
      </c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51"/>
      <c r="O210" s="51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7"/>
      <c r="AE210" s="60">
        <f t="shared" si="3"/>
        <v>0</v>
      </c>
      <c r="AF210" s="55" t="e">
        <f>INDEX('swingweight table'!$E$2:$E$2601,MATCH(IF(AE210&lt;((MROUND(AE210,0.175)+0.1)+(MROUND(AE210,0.175)-0.075))/2,MROUND(AE210,0.175)-0.0749,MROUND(AE210,0.175)+0.1001),'swingweight table'!$D$2:$D$2601,1))</f>
        <v>#N/A</v>
      </c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</row>
    <row r="211" spans="1:44" x14ac:dyDescent="0.2">
      <c r="A211" s="17"/>
      <c r="B211" s="61" t="e">
        <f>INDEX('swingweight table'!$B$2:$B$2601,MATCH(MROUND(AE211,0.175)+0.0001,'swingweight table'!$A$2:$A$2601,1))</f>
        <v>#N/A</v>
      </c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51"/>
      <c r="O211" s="51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7"/>
      <c r="AE211" s="60">
        <f t="shared" si="3"/>
        <v>0</v>
      </c>
      <c r="AF211" s="55" t="e">
        <f>INDEX('swingweight table'!$E$2:$E$2601,MATCH(IF(AE211&lt;((MROUND(AE211,0.175)+0.1)+(MROUND(AE211,0.175)-0.075))/2,MROUND(AE211,0.175)-0.0749,MROUND(AE211,0.175)+0.1001),'swingweight table'!$D$2:$D$2601,1))</f>
        <v>#N/A</v>
      </c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</row>
    <row r="212" spans="1:44" x14ac:dyDescent="0.2">
      <c r="A212" s="17"/>
      <c r="B212" s="61" t="e">
        <f>INDEX('swingweight table'!$B$2:$B$2601,MATCH(MROUND(AE212,0.175)+0.0001,'swingweight table'!$A$2:$A$2601,1))</f>
        <v>#N/A</v>
      </c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51"/>
      <c r="O212" s="51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7"/>
      <c r="AE212" s="60">
        <f t="shared" si="3"/>
        <v>0</v>
      </c>
      <c r="AF212" s="55" t="e">
        <f>INDEX('swingweight table'!$E$2:$E$2601,MATCH(IF(AE212&lt;((MROUND(AE212,0.175)+0.1)+(MROUND(AE212,0.175)-0.075))/2,MROUND(AE212,0.175)-0.0749,MROUND(AE212,0.175)+0.1001),'swingweight table'!$D$2:$D$2601,1))</f>
        <v>#N/A</v>
      </c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</row>
    <row r="213" spans="1:44" x14ac:dyDescent="0.2">
      <c r="A213" s="17"/>
      <c r="B213" s="61" t="e">
        <f>INDEX('swingweight table'!$B$2:$B$2601,MATCH(MROUND(AE213,0.175)+0.0001,'swingweight table'!$A$2:$A$2601,1))</f>
        <v>#N/A</v>
      </c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51"/>
      <c r="O213" s="51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7"/>
      <c r="AE213" s="60">
        <f t="shared" si="3"/>
        <v>0</v>
      </c>
      <c r="AF213" s="55" t="e">
        <f>INDEX('swingweight table'!$E$2:$E$2601,MATCH(IF(AE213&lt;((MROUND(AE213,0.175)+0.1)+(MROUND(AE213,0.175)-0.075))/2,MROUND(AE213,0.175)-0.0749,MROUND(AE213,0.175)+0.1001),'swingweight table'!$D$2:$D$2601,1))</f>
        <v>#N/A</v>
      </c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</row>
    <row r="214" spans="1:44" x14ac:dyDescent="0.2">
      <c r="A214" s="17"/>
      <c r="B214" s="61" t="e">
        <f>INDEX('swingweight table'!$B$2:$B$2601,MATCH(MROUND(AE214,0.175)+0.0001,'swingweight table'!$A$2:$A$2601,1))</f>
        <v>#N/A</v>
      </c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51"/>
      <c r="O214" s="51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7"/>
      <c r="AE214" s="60">
        <f t="shared" si="3"/>
        <v>0</v>
      </c>
      <c r="AF214" s="55" t="e">
        <f>INDEX('swingweight table'!$E$2:$E$2601,MATCH(IF(AE214&lt;((MROUND(AE214,0.175)+0.1)+(MROUND(AE214,0.175)-0.075))/2,MROUND(AE214,0.175)-0.0749,MROUND(AE214,0.175)+0.1001),'swingweight table'!$D$2:$D$2601,1))</f>
        <v>#N/A</v>
      </c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</row>
    <row r="215" spans="1:44" x14ac:dyDescent="0.2">
      <c r="A215" s="17"/>
      <c r="B215" s="61" t="e">
        <f>INDEX('swingweight table'!$B$2:$B$2601,MATCH(MROUND(AE215,0.175)+0.0001,'swingweight table'!$A$2:$A$2601,1))</f>
        <v>#N/A</v>
      </c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51"/>
      <c r="O215" s="51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7"/>
      <c r="AE215" s="60">
        <f t="shared" si="3"/>
        <v>0</v>
      </c>
      <c r="AF215" s="55" t="e">
        <f>INDEX('swingweight table'!$E$2:$E$2601,MATCH(IF(AE215&lt;((MROUND(AE215,0.175)+0.1)+(MROUND(AE215,0.175)-0.075))/2,MROUND(AE215,0.175)-0.0749,MROUND(AE215,0.175)+0.1001),'swingweight table'!$D$2:$D$2601,1))</f>
        <v>#N/A</v>
      </c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</row>
    <row r="216" spans="1:44" x14ac:dyDescent="0.2">
      <c r="A216" s="17"/>
      <c r="B216" s="61" t="e">
        <f>INDEX('swingweight table'!$B$2:$B$2601,MATCH(MROUND(AE216,0.175)+0.0001,'swingweight table'!$A$2:$A$2601,1))</f>
        <v>#N/A</v>
      </c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51"/>
      <c r="O216" s="51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7"/>
      <c r="AE216" s="60">
        <f t="shared" si="3"/>
        <v>0</v>
      </c>
      <c r="AF216" s="55" t="e">
        <f>INDEX('swingweight table'!$E$2:$E$2601,MATCH(IF(AE216&lt;((MROUND(AE216,0.175)+0.1)+(MROUND(AE216,0.175)-0.075))/2,MROUND(AE216,0.175)-0.0749,MROUND(AE216,0.175)+0.1001),'swingweight table'!$D$2:$D$2601,1))</f>
        <v>#N/A</v>
      </c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</row>
    <row r="217" spans="1:44" x14ac:dyDescent="0.2">
      <c r="A217" s="17"/>
      <c r="B217" s="61" t="e">
        <f>INDEX('swingweight table'!$B$2:$B$2601,MATCH(MROUND(AE217,0.175)+0.0001,'swingweight table'!$A$2:$A$2601,1))</f>
        <v>#N/A</v>
      </c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51"/>
      <c r="O217" s="51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7"/>
      <c r="AE217" s="60">
        <f t="shared" si="3"/>
        <v>0</v>
      </c>
      <c r="AF217" s="55" t="e">
        <f>INDEX('swingweight table'!$E$2:$E$2601,MATCH(IF(AE217&lt;((MROUND(AE217,0.175)+0.1)+(MROUND(AE217,0.175)-0.075))/2,MROUND(AE217,0.175)-0.0749,MROUND(AE217,0.175)+0.1001),'swingweight table'!$D$2:$D$2601,1))</f>
        <v>#N/A</v>
      </c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</row>
    <row r="218" spans="1:44" x14ac:dyDescent="0.2">
      <c r="A218" s="17"/>
      <c r="B218" s="61" t="e">
        <f>INDEX('swingweight table'!$B$2:$B$2601,MATCH(MROUND(AE218,0.175)+0.0001,'swingweight table'!$A$2:$A$2601,1))</f>
        <v>#N/A</v>
      </c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51"/>
      <c r="O218" s="51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7"/>
      <c r="AE218" s="60">
        <f t="shared" si="3"/>
        <v>0</v>
      </c>
      <c r="AF218" s="55" t="e">
        <f>INDEX('swingweight table'!$E$2:$E$2601,MATCH(IF(AE218&lt;((MROUND(AE218,0.175)+0.1)+(MROUND(AE218,0.175)-0.075))/2,MROUND(AE218,0.175)-0.0749,MROUND(AE218,0.175)+0.1001),'swingweight table'!$D$2:$D$2601,1))</f>
        <v>#N/A</v>
      </c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</row>
    <row r="219" spans="1:44" x14ac:dyDescent="0.2">
      <c r="A219" s="17"/>
      <c r="B219" s="61" t="e">
        <f>INDEX('swingweight table'!$B$2:$B$2601,MATCH(MROUND(AE219,0.175)+0.0001,'swingweight table'!$A$2:$A$2601,1))</f>
        <v>#N/A</v>
      </c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51"/>
      <c r="O219" s="51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7"/>
      <c r="AE219" s="60">
        <f t="shared" si="3"/>
        <v>0</v>
      </c>
      <c r="AF219" s="55" t="e">
        <f>INDEX('swingweight table'!$E$2:$E$2601,MATCH(IF(AE219&lt;((MROUND(AE219,0.175)+0.1)+(MROUND(AE219,0.175)-0.075))/2,MROUND(AE219,0.175)-0.0749,MROUND(AE219,0.175)+0.1001),'swingweight table'!$D$2:$D$2601,1))</f>
        <v>#N/A</v>
      </c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</row>
    <row r="220" spans="1:44" x14ac:dyDescent="0.2">
      <c r="A220" s="17"/>
      <c r="B220" s="61" t="e">
        <f>INDEX('swingweight table'!$B$2:$B$2601,MATCH(MROUND(AE220,0.175)+0.0001,'swingweight table'!$A$2:$A$2601,1))</f>
        <v>#N/A</v>
      </c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51"/>
      <c r="O220" s="51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7"/>
      <c r="AE220" s="60">
        <f t="shared" si="3"/>
        <v>0</v>
      </c>
      <c r="AF220" s="55" t="e">
        <f>INDEX('swingweight table'!$E$2:$E$2601,MATCH(IF(AE220&lt;((MROUND(AE220,0.175)+0.1)+(MROUND(AE220,0.175)-0.075))/2,MROUND(AE220,0.175)-0.0749,MROUND(AE220,0.175)+0.1001),'swingweight table'!$D$2:$D$2601,1))</f>
        <v>#N/A</v>
      </c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</row>
    <row r="221" spans="1:44" x14ac:dyDescent="0.2">
      <c r="A221" s="17"/>
      <c r="B221" s="61" t="e">
        <f>INDEX('swingweight table'!$B$2:$B$2601,MATCH(MROUND(AE221,0.175)+0.0001,'swingweight table'!$A$2:$A$2601,1))</f>
        <v>#N/A</v>
      </c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51"/>
      <c r="O221" s="51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7"/>
      <c r="AE221" s="60">
        <f t="shared" si="3"/>
        <v>0</v>
      </c>
      <c r="AF221" s="55" t="e">
        <f>INDEX('swingweight table'!$E$2:$E$2601,MATCH(IF(AE221&lt;((MROUND(AE221,0.175)+0.1)+(MROUND(AE221,0.175)-0.075))/2,MROUND(AE221,0.175)-0.0749,MROUND(AE221,0.175)+0.1001),'swingweight table'!$D$2:$D$2601,1))</f>
        <v>#N/A</v>
      </c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</row>
    <row r="222" spans="1:44" x14ac:dyDescent="0.2">
      <c r="A222" s="17"/>
      <c r="B222" s="61" t="e">
        <f>INDEX('swingweight table'!$B$2:$B$2601,MATCH(MROUND(AE222,0.175)+0.0001,'swingweight table'!$A$2:$A$2601,1))</f>
        <v>#N/A</v>
      </c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51"/>
      <c r="O222" s="51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7"/>
      <c r="AE222" s="60">
        <f t="shared" si="3"/>
        <v>0</v>
      </c>
      <c r="AF222" s="55" t="e">
        <f>INDEX('swingweight table'!$E$2:$E$2601,MATCH(IF(AE222&lt;((MROUND(AE222,0.175)+0.1)+(MROUND(AE222,0.175)-0.075))/2,MROUND(AE222,0.175)-0.0749,MROUND(AE222,0.175)+0.1001),'swingweight table'!$D$2:$D$2601,1))</f>
        <v>#N/A</v>
      </c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</row>
    <row r="223" spans="1:44" x14ac:dyDescent="0.2">
      <c r="A223" s="17"/>
      <c r="B223" s="61" t="e">
        <f>INDEX('swingweight table'!$B$2:$B$2601,MATCH(MROUND(AE223,0.175)+0.0001,'swingweight table'!$A$2:$A$2601,1))</f>
        <v>#N/A</v>
      </c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51"/>
      <c r="O223" s="51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7"/>
      <c r="AE223" s="60">
        <f t="shared" si="3"/>
        <v>0</v>
      </c>
      <c r="AF223" s="55" t="e">
        <f>INDEX('swingweight table'!$E$2:$E$2601,MATCH(IF(AE223&lt;((MROUND(AE223,0.175)+0.1)+(MROUND(AE223,0.175)-0.075))/2,MROUND(AE223,0.175)-0.0749,MROUND(AE223,0.175)+0.1001),'swingweight table'!$D$2:$D$2601,1))</f>
        <v>#N/A</v>
      </c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</row>
    <row r="224" spans="1:44" x14ac:dyDescent="0.2">
      <c r="A224" s="17"/>
      <c r="B224" s="61" t="e">
        <f>INDEX('swingweight table'!$B$2:$B$2601,MATCH(MROUND(AE224,0.175)+0.0001,'swingweight table'!$A$2:$A$2601,1))</f>
        <v>#N/A</v>
      </c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51"/>
      <c r="O224" s="51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7"/>
      <c r="AE224" s="60">
        <f t="shared" si="3"/>
        <v>0</v>
      </c>
      <c r="AF224" s="55" t="e">
        <f>INDEX('swingweight table'!$E$2:$E$2601,MATCH(IF(AE224&lt;((MROUND(AE224,0.175)+0.1)+(MROUND(AE224,0.175)-0.075))/2,MROUND(AE224,0.175)-0.0749,MROUND(AE224,0.175)+0.1001),'swingweight table'!$D$2:$D$2601,1))</f>
        <v>#N/A</v>
      </c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</row>
    <row r="225" spans="1:44" x14ac:dyDescent="0.2">
      <c r="A225" s="17"/>
      <c r="B225" s="61" t="e">
        <f>INDEX('swingweight table'!$B$2:$B$2601,MATCH(MROUND(AE225,0.175)+0.0001,'swingweight table'!$A$2:$A$2601,1))</f>
        <v>#N/A</v>
      </c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51"/>
      <c r="O225" s="51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7"/>
      <c r="AE225" s="60">
        <f t="shared" si="3"/>
        <v>0</v>
      </c>
      <c r="AF225" s="55" t="e">
        <f>INDEX('swingweight table'!$E$2:$E$2601,MATCH(IF(AE225&lt;((MROUND(AE225,0.175)+0.1)+(MROUND(AE225,0.175)-0.075))/2,MROUND(AE225,0.175)-0.0749,MROUND(AE225,0.175)+0.1001),'swingweight table'!$D$2:$D$2601,1))</f>
        <v>#N/A</v>
      </c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</row>
    <row r="226" spans="1:44" x14ac:dyDescent="0.2">
      <c r="A226" s="17"/>
      <c r="B226" s="61" t="e">
        <f>INDEX('swingweight table'!$B$2:$B$2601,MATCH(MROUND(AE226,0.175)+0.0001,'swingweight table'!$A$2:$A$2601,1))</f>
        <v>#N/A</v>
      </c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51"/>
      <c r="O226" s="51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7"/>
      <c r="AE226" s="60">
        <f t="shared" si="3"/>
        <v>0</v>
      </c>
      <c r="AF226" s="55" t="e">
        <f>INDEX('swingweight table'!$E$2:$E$2601,MATCH(IF(AE226&lt;((MROUND(AE226,0.175)+0.1)+(MROUND(AE226,0.175)-0.075))/2,MROUND(AE226,0.175)-0.0749,MROUND(AE226,0.175)+0.1001),'swingweight table'!$D$2:$D$2601,1))</f>
        <v>#N/A</v>
      </c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</row>
    <row r="227" spans="1:44" x14ac:dyDescent="0.2">
      <c r="A227" s="17"/>
      <c r="B227" s="61" t="e">
        <f>INDEX('swingweight table'!$B$2:$B$2601,MATCH(MROUND(AE227,0.175)+0.0001,'swingweight table'!$A$2:$A$2601,1))</f>
        <v>#N/A</v>
      </c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51"/>
      <c r="O227" s="51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7"/>
      <c r="AE227" s="60">
        <f t="shared" si="3"/>
        <v>0</v>
      </c>
      <c r="AF227" s="55" t="e">
        <f>INDEX('swingweight table'!$E$2:$E$2601,MATCH(IF(AE227&lt;((MROUND(AE227,0.175)+0.1)+(MROUND(AE227,0.175)-0.075))/2,MROUND(AE227,0.175)-0.0749,MROUND(AE227,0.175)+0.1001),'swingweight table'!$D$2:$D$2601,1))</f>
        <v>#N/A</v>
      </c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</row>
    <row r="228" spans="1:44" x14ac:dyDescent="0.2">
      <c r="A228" s="17"/>
      <c r="B228" s="61" t="e">
        <f>INDEX('swingweight table'!$B$2:$B$2601,MATCH(MROUND(AE228,0.175)+0.0001,'swingweight table'!$A$2:$A$2601,1))</f>
        <v>#N/A</v>
      </c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51"/>
      <c r="O228" s="51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7"/>
      <c r="AE228" s="60">
        <f t="shared" si="3"/>
        <v>0</v>
      </c>
      <c r="AF228" s="55" t="e">
        <f>INDEX('swingweight table'!$E$2:$E$2601,MATCH(IF(AE228&lt;((MROUND(AE228,0.175)+0.1)+(MROUND(AE228,0.175)-0.075))/2,MROUND(AE228,0.175)-0.0749,MROUND(AE228,0.175)+0.1001),'swingweight table'!$D$2:$D$2601,1))</f>
        <v>#N/A</v>
      </c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</row>
    <row r="229" spans="1:44" x14ac:dyDescent="0.2">
      <c r="A229" s="17"/>
      <c r="B229" s="61" t="e">
        <f>INDEX('swingweight table'!$B$2:$B$2601,MATCH(MROUND(AE229,0.175)+0.0001,'swingweight table'!$A$2:$A$2601,1))</f>
        <v>#N/A</v>
      </c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51"/>
      <c r="O229" s="51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7"/>
      <c r="AE229" s="60">
        <f t="shared" si="3"/>
        <v>0</v>
      </c>
      <c r="AF229" s="55" t="e">
        <f>INDEX('swingweight table'!$E$2:$E$2601,MATCH(IF(AE229&lt;((MROUND(AE229,0.175)+0.1)+(MROUND(AE229,0.175)-0.075))/2,MROUND(AE229,0.175)-0.0749,MROUND(AE229,0.175)+0.1001),'swingweight table'!$D$2:$D$2601,1))</f>
        <v>#N/A</v>
      </c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</row>
    <row r="230" spans="1:44" x14ac:dyDescent="0.2">
      <c r="A230" s="17"/>
      <c r="B230" s="61" t="e">
        <f>INDEX('swingweight table'!$B$2:$B$2601,MATCH(MROUND(AE230,0.175)+0.0001,'swingweight table'!$A$2:$A$2601,1))</f>
        <v>#N/A</v>
      </c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51"/>
      <c r="O230" s="51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7"/>
      <c r="AE230" s="60">
        <f t="shared" si="3"/>
        <v>0</v>
      </c>
      <c r="AF230" s="55" t="e">
        <f>INDEX('swingweight table'!$E$2:$E$2601,MATCH(IF(AE230&lt;((MROUND(AE230,0.175)+0.1)+(MROUND(AE230,0.175)-0.075))/2,MROUND(AE230,0.175)-0.0749,MROUND(AE230,0.175)+0.1001),'swingweight table'!$D$2:$D$2601,1))</f>
        <v>#N/A</v>
      </c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</row>
    <row r="231" spans="1:44" x14ac:dyDescent="0.2">
      <c r="A231" s="17"/>
      <c r="B231" s="61" t="e">
        <f>INDEX('swingweight table'!$B$2:$B$2601,MATCH(MROUND(AE231,0.175)+0.0001,'swingweight table'!$A$2:$A$2601,1))</f>
        <v>#N/A</v>
      </c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51"/>
      <c r="O231" s="51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7"/>
      <c r="AE231" s="60">
        <f t="shared" si="3"/>
        <v>0</v>
      </c>
      <c r="AF231" s="55" t="e">
        <f>INDEX('swingweight table'!$E$2:$E$2601,MATCH(IF(AE231&lt;((MROUND(AE231,0.175)+0.1)+(MROUND(AE231,0.175)-0.075))/2,MROUND(AE231,0.175)-0.0749,MROUND(AE231,0.175)+0.1001),'swingweight table'!$D$2:$D$2601,1))</f>
        <v>#N/A</v>
      </c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</row>
    <row r="232" spans="1:44" x14ac:dyDescent="0.2">
      <c r="A232" s="17"/>
      <c r="B232" s="61" t="e">
        <f>INDEX('swingweight table'!$B$2:$B$2601,MATCH(MROUND(AE232,0.175)+0.0001,'swingweight table'!$A$2:$A$2601,1))</f>
        <v>#N/A</v>
      </c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51"/>
      <c r="O232" s="51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7"/>
      <c r="AE232" s="60">
        <f t="shared" si="3"/>
        <v>0</v>
      </c>
      <c r="AF232" s="55" t="e">
        <f>INDEX('swingweight table'!$E$2:$E$2601,MATCH(IF(AE232&lt;((MROUND(AE232,0.175)+0.1)+(MROUND(AE232,0.175)-0.075))/2,MROUND(AE232,0.175)-0.0749,MROUND(AE232,0.175)+0.1001),'swingweight table'!$D$2:$D$2601,1))</f>
        <v>#N/A</v>
      </c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</row>
    <row r="233" spans="1:44" x14ac:dyDescent="0.2">
      <c r="A233" s="17"/>
      <c r="B233" s="61" t="e">
        <f>INDEX('swingweight table'!$B$2:$B$2601,MATCH(MROUND(AE233,0.175)+0.0001,'swingweight table'!$A$2:$A$2601,1))</f>
        <v>#N/A</v>
      </c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51"/>
      <c r="O233" s="51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7"/>
      <c r="AE233" s="60">
        <f t="shared" si="3"/>
        <v>0</v>
      </c>
      <c r="AF233" s="55" t="e">
        <f>INDEX('swingweight table'!$E$2:$E$2601,MATCH(IF(AE233&lt;((MROUND(AE233,0.175)+0.1)+(MROUND(AE233,0.175)-0.075))/2,MROUND(AE233,0.175)-0.0749,MROUND(AE233,0.175)+0.1001),'swingweight table'!$D$2:$D$2601,1))</f>
        <v>#N/A</v>
      </c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</row>
    <row r="234" spans="1:44" x14ac:dyDescent="0.2">
      <c r="A234" s="17"/>
      <c r="B234" s="61" t="e">
        <f>INDEX('swingweight table'!$B$2:$B$2601,MATCH(MROUND(AE234,0.175)+0.0001,'swingweight table'!$A$2:$A$2601,1))</f>
        <v>#N/A</v>
      </c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51"/>
      <c r="O234" s="51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7"/>
      <c r="AE234" s="60">
        <f t="shared" si="3"/>
        <v>0</v>
      </c>
      <c r="AF234" s="55" t="e">
        <f>INDEX('swingweight table'!$E$2:$E$2601,MATCH(IF(AE234&lt;((MROUND(AE234,0.175)+0.1)+(MROUND(AE234,0.175)-0.075))/2,MROUND(AE234,0.175)-0.0749,MROUND(AE234,0.175)+0.1001),'swingweight table'!$D$2:$D$2601,1))</f>
        <v>#N/A</v>
      </c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</row>
    <row r="235" spans="1:44" x14ac:dyDescent="0.2">
      <c r="A235" s="17"/>
      <c r="B235" s="61" t="e">
        <f>INDEX('swingweight table'!$B$2:$B$2601,MATCH(MROUND(AE235,0.175)+0.0001,'swingweight table'!$A$2:$A$2601,1))</f>
        <v>#N/A</v>
      </c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51"/>
      <c r="O235" s="51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7"/>
      <c r="AE235" s="60">
        <f t="shared" si="3"/>
        <v>0</v>
      </c>
      <c r="AF235" s="55" t="e">
        <f>INDEX('swingweight table'!$E$2:$E$2601,MATCH(IF(AE235&lt;((MROUND(AE235,0.175)+0.1)+(MROUND(AE235,0.175)-0.075))/2,MROUND(AE235,0.175)-0.0749,MROUND(AE235,0.175)+0.1001),'swingweight table'!$D$2:$D$2601,1))</f>
        <v>#N/A</v>
      </c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</row>
    <row r="236" spans="1:44" x14ac:dyDescent="0.2">
      <c r="A236" s="17"/>
      <c r="B236" s="61" t="e">
        <f>INDEX('swingweight table'!$B$2:$B$2601,MATCH(MROUND(AE236,0.175)+0.0001,'swingweight table'!$A$2:$A$2601,1))</f>
        <v>#N/A</v>
      </c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51"/>
      <c r="O236" s="51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7"/>
      <c r="AE236" s="60">
        <f t="shared" si="3"/>
        <v>0</v>
      </c>
      <c r="AF236" s="55" t="e">
        <f>INDEX('swingweight table'!$E$2:$E$2601,MATCH(IF(AE236&lt;((MROUND(AE236,0.175)+0.1)+(MROUND(AE236,0.175)-0.075))/2,MROUND(AE236,0.175)-0.0749,MROUND(AE236,0.175)+0.1001),'swingweight table'!$D$2:$D$2601,1))</f>
        <v>#N/A</v>
      </c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</row>
    <row r="237" spans="1:44" x14ac:dyDescent="0.2">
      <c r="A237" s="17"/>
      <c r="B237" s="61" t="e">
        <f>INDEX('swingweight table'!$B$2:$B$2601,MATCH(MROUND(AE237,0.175)+0.0001,'swingweight table'!$A$2:$A$2601,1))</f>
        <v>#N/A</v>
      </c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51"/>
      <c r="O237" s="51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7"/>
      <c r="AE237" s="60">
        <f t="shared" si="3"/>
        <v>0</v>
      </c>
      <c r="AF237" s="55" t="e">
        <f>INDEX('swingweight table'!$E$2:$E$2601,MATCH(IF(AE237&lt;((MROUND(AE237,0.175)+0.1)+(MROUND(AE237,0.175)-0.075))/2,MROUND(AE237,0.175)-0.0749,MROUND(AE237,0.175)+0.1001),'swingweight table'!$D$2:$D$2601,1))</f>
        <v>#N/A</v>
      </c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</row>
    <row r="238" spans="1:44" x14ac:dyDescent="0.2">
      <c r="A238" s="17"/>
      <c r="B238" s="61" t="e">
        <f>INDEX('swingweight table'!$B$2:$B$2601,MATCH(MROUND(AE238,0.175)+0.0001,'swingweight table'!$A$2:$A$2601,1))</f>
        <v>#N/A</v>
      </c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51"/>
      <c r="O238" s="51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7"/>
      <c r="AE238" s="60">
        <f t="shared" si="3"/>
        <v>0</v>
      </c>
      <c r="AF238" s="55" t="e">
        <f>INDEX('swingweight table'!$E$2:$E$2601,MATCH(IF(AE238&lt;((MROUND(AE238,0.175)+0.1)+(MROUND(AE238,0.175)-0.075))/2,MROUND(AE238,0.175)-0.0749,MROUND(AE238,0.175)+0.1001),'swingweight table'!$D$2:$D$2601,1))</f>
        <v>#N/A</v>
      </c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</row>
    <row r="239" spans="1:44" x14ac:dyDescent="0.2">
      <c r="A239" s="17"/>
      <c r="B239" s="61" t="e">
        <f>INDEX('swingweight table'!$B$2:$B$2601,MATCH(MROUND(AE239,0.175)+0.0001,'swingweight table'!$A$2:$A$2601,1))</f>
        <v>#N/A</v>
      </c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51"/>
      <c r="O239" s="51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7"/>
      <c r="AE239" s="60">
        <f t="shared" si="3"/>
        <v>0</v>
      </c>
      <c r="AF239" s="55" t="e">
        <f>INDEX('swingweight table'!$E$2:$E$2601,MATCH(IF(AE239&lt;((MROUND(AE239,0.175)+0.1)+(MROUND(AE239,0.175)-0.075))/2,MROUND(AE239,0.175)-0.0749,MROUND(AE239,0.175)+0.1001),'swingweight table'!$D$2:$D$2601,1))</f>
        <v>#N/A</v>
      </c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</row>
    <row r="240" spans="1:44" x14ac:dyDescent="0.2">
      <c r="A240" s="17"/>
      <c r="B240" s="61" t="e">
        <f>INDEX('swingweight table'!$B$2:$B$2601,MATCH(MROUND(AE240,0.175)+0.0001,'swingweight table'!$A$2:$A$2601,1))</f>
        <v>#N/A</v>
      </c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51"/>
      <c r="O240" s="51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7"/>
      <c r="AE240" s="60">
        <f t="shared" si="3"/>
        <v>0</v>
      </c>
      <c r="AF240" s="55" t="e">
        <f>INDEX('swingweight table'!$E$2:$E$2601,MATCH(IF(AE240&lt;((MROUND(AE240,0.175)+0.1)+(MROUND(AE240,0.175)-0.075))/2,MROUND(AE240,0.175)-0.0749,MROUND(AE240,0.175)+0.1001),'swingweight table'!$D$2:$D$2601,1))</f>
        <v>#N/A</v>
      </c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</row>
    <row r="241" spans="1:44" x14ac:dyDescent="0.2">
      <c r="A241" s="17"/>
      <c r="B241" s="61" t="e">
        <f>INDEX('swingweight table'!$B$2:$B$2601,MATCH(MROUND(AE241,0.175)+0.0001,'swingweight table'!$A$2:$A$2601,1))</f>
        <v>#N/A</v>
      </c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51"/>
      <c r="O241" s="51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7"/>
      <c r="AE241" s="60">
        <f t="shared" si="3"/>
        <v>0</v>
      </c>
      <c r="AF241" s="55" t="e">
        <f>INDEX('swingweight table'!$E$2:$E$2601,MATCH(IF(AE241&lt;((MROUND(AE241,0.175)+0.1)+(MROUND(AE241,0.175)-0.075))/2,MROUND(AE241,0.175)-0.0749,MROUND(AE241,0.175)+0.1001),'swingweight table'!$D$2:$D$2601,1))</f>
        <v>#N/A</v>
      </c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</row>
    <row r="242" spans="1:44" x14ac:dyDescent="0.2">
      <c r="A242" s="17"/>
      <c r="B242" s="61" t="e">
        <f>INDEX('swingweight table'!$B$2:$B$2601,MATCH(MROUND(AE242,0.175)+0.0001,'swingweight table'!$A$2:$A$2601,1))</f>
        <v>#N/A</v>
      </c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51"/>
      <c r="O242" s="51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7"/>
      <c r="AE242" s="60">
        <f t="shared" si="3"/>
        <v>0</v>
      </c>
      <c r="AF242" s="55" t="e">
        <f>INDEX('swingweight table'!$E$2:$E$2601,MATCH(IF(AE242&lt;((MROUND(AE242,0.175)+0.1)+(MROUND(AE242,0.175)-0.075))/2,MROUND(AE242,0.175)-0.0749,MROUND(AE242,0.175)+0.1001),'swingweight table'!$D$2:$D$2601,1))</f>
        <v>#N/A</v>
      </c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</row>
    <row r="243" spans="1:44" x14ac:dyDescent="0.2">
      <c r="A243" s="17"/>
      <c r="B243" s="61" t="e">
        <f>INDEX('swingweight table'!$B$2:$B$2601,MATCH(MROUND(AE243,0.175)+0.0001,'swingweight table'!$A$2:$A$2601,1))</f>
        <v>#N/A</v>
      </c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51"/>
      <c r="O243" s="51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7"/>
      <c r="AE243" s="60">
        <f t="shared" si="3"/>
        <v>0</v>
      </c>
      <c r="AF243" s="55" t="e">
        <f>INDEX('swingweight table'!$E$2:$E$2601,MATCH(IF(AE243&lt;((MROUND(AE243,0.175)+0.1)+(MROUND(AE243,0.175)-0.075))/2,MROUND(AE243,0.175)-0.0749,MROUND(AE243,0.175)+0.1001),'swingweight table'!$D$2:$D$2601,1))</f>
        <v>#N/A</v>
      </c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</row>
    <row r="244" spans="1:44" x14ac:dyDescent="0.2">
      <c r="A244" s="17"/>
      <c r="B244" s="61" t="e">
        <f>INDEX('swingweight table'!$B$2:$B$2601,MATCH(MROUND(AE244,0.175)+0.0001,'swingweight table'!$A$2:$A$2601,1))</f>
        <v>#N/A</v>
      </c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51"/>
      <c r="O244" s="51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7"/>
      <c r="AE244" s="60">
        <f t="shared" si="3"/>
        <v>0</v>
      </c>
      <c r="AF244" s="55" t="e">
        <f>INDEX('swingweight table'!$E$2:$E$2601,MATCH(IF(AE244&lt;((MROUND(AE244,0.175)+0.1)+(MROUND(AE244,0.175)-0.075))/2,MROUND(AE244,0.175)-0.0749,MROUND(AE244,0.175)+0.1001),'swingweight table'!$D$2:$D$2601,1))</f>
        <v>#N/A</v>
      </c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</row>
    <row r="245" spans="1:44" x14ac:dyDescent="0.2">
      <c r="A245" s="17"/>
      <c r="B245" s="61" t="e">
        <f>INDEX('swingweight table'!$B$2:$B$2601,MATCH(MROUND(AE245,0.175)+0.0001,'swingweight table'!$A$2:$A$2601,1))</f>
        <v>#N/A</v>
      </c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51"/>
      <c r="O245" s="51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7"/>
      <c r="AE245" s="60">
        <f t="shared" si="3"/>
        <v>0</v>
      </c>
      <c r="AF245" s="55" t="e">
        <f>INDEX('swingweight table'!$E$2:$E$2601,MATCH(IF(AE245&lt;((MROUND(AE245,0.175)+0.1)+(MROUND(AE245,0.175)-0.075))/2,MROUND(AE245,0.175)-0.0749,MROUND(AE245,0.175)+0.1001),'swingweight table'!$D$2:$D$2601,1))</f>
        <v>#N/A</v>
      </c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</row>
    <row r="246" spans="1:44" x14ac:dyDescent="0.2">
      <c r="A246" s="17"/>
      <c r="B246" s="61" t="e">
        <f>INDEX('swingweight table'!$B$2:$B$2601,MATCH(MROUND(AE246,0.175)+0.0001,'swingweight table'!$A$2:$A$2601,1))</f>
        <v>#N/A</v>
      </c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51"/>
      <c r="O246" s="51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7"/>
      <c r="AE246" s="60">
        <f t="shared" si="3"/>
        <v>0</v>
      </c>
      <c r="AF246" s="55" t="e">
        <f>INDEX('swingweight table'!$E$2:$E$2601,MATCH(IF(AE246&lt;((MROUND(AE246,0.175)+0.1)+(MROUND(AE246,0.175)-0.075))/2,MROUND(AE246,0.175)-0.0749,MROUND(AE246,0.175)+0.1001),'swingweight table'!$D$2:$D$2601,1))</f>
        <v>#N/A</v>
      </c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</row>
    <row r="247" spans="1:44" x14ac:dyDescent="0.2">
      <c r="A247" s="17"/>
      <c r="B247" s="61" t="e">
        <f>INDEX('swingweight table'!$B$2:$B$2601,MATCH(MROUND(AE247,0.175)+0.0001,'swingweight table'!$A$2:$A$2601,1))</f>
        <v>#N/A</v>
      </c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51"/>
      <c r="O247" s="51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7"/>
      <c r="AE247" s="60">
        <f t="shared" si="3"/>
        <v>0</v>
      </c>
      <c r="AF247" s="55" t="e">
        <f>INDEX('swingweight table'!$E$2:$E$2601,MATCH(IF(AE247&lt;((MROUND(AE247,0.175)+0.1)+(MROUND(AE247,0.175)-0.075))/2,MROUND(AE247,0.175)-0.0749,MROUND(AE247,0.175)+0.1001),'swingweight table'!$D$2:$D$2601,1))</f>
        <v>#N/A</v>
      </c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</row>
    <row r="248" spans="1:44" x14ac:dyDescent="0.2">
      <c r="A248" s="17"/>
      <c r="B248" s="61" t="e">
        <f>INDEX('swingweight table'!$B$2:$B$2601,MATCH(MROUND(AE248,0.175)+0.0001,'swingweight table'!$A$2:$A$2601,1))</f>
        <v>#N/A</v>
      </c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51"/>
      <c r="O248" s="51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7"/>
      <c r="AE248" s="60">
        <f t="shared" si="3"/>
        <v>0</v>
      </c>
      <c r="AF248" s="55" t="e">
        <f>INDEX('swingweight table'!$E$2:$E$2601,MATCH(IF(AE248&lt;((MROUND(AE248,0.175)+0.1)+(MROUND(AE248,0.175)-0.075))/2,MROUND(AE248,0.175)-0.0749,MROUND(AE248,0.175)+0.1001),'swingweight table'!$D$2:$D$2601,1))</f>
        <v>#N/A</v>
      </c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</row>
    <row r="249" spans="1:44" x14ac:dyDescent="0.2">
      <c r="A249" s="17"/>
      <c r="B249" s="61" t="e">
        <f>INDEX('swingweight table'!$B$2:$B$2601,MATCH(MROUND(AE249,0.175)+0.0001,'swingweight table'!$A$2:$A$2601,1))</f>
        <v>#N/A</v>
      </c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51"/>
      <c r="O249" s="51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7"/>
      <c r="AE249" s="60">
        <f t="shared" si="3"/>
        <v>0</v>
      </c>
      <c r="AF249" s="55" t="e">
        <f>INDEX('swingweight table'!$E$2:$E$2601,MATCH(IF(AE249&lt;((MROUND(AE249,0.175)+0.1)+(MROUND(AE249,0.175)-0.075))/2,MROUND(AE249,0.175)-0.0749,MROUND(AE249,0.175)+0.1001),'swingweight table'!$D$2:$D$2601,1))</f>
        <v>#N/A</v>
      </c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</row>
    <row r="250" spans="1:44" x14ac:dyDescent="0.2">
      <c r="A250" s="17"/>
      <c r="B250" s="61" t="e">
        <f>INDEX('swingweight table'!$B$2:$B$2601,MATCH(MROUND(AE250,0.175)+0.0001,'swingweight table'!$A$2:$A$2601,1))</f>
        <v>#N/A</v>
      </c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51"/>
      <c r="O250" s="51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7"/>
      <c r="AE250" s="60">
        <f t="shared" si="3"/>
        <v>0</v>
      </c>
      <c r="AF250" s="55" t="e">
        <f>INDEX('swingweight table'!$E$2:$E$2601,MATCH(IF(AE250&lt;((MROUND(AE250,0.175)+0.1)+(MROUND(AE250,0.175)-0.075))/2,MROUND(AE250,0.175)-0.0749,MROUND(AE250,0.175)+0.1001),'swingweight table'!$D$2:$D$2601,1))</f>
        <v>#N/A</v>
      </c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</row>
    <row r="251" spans="1:44" x14ac:dyDescent="0.2">
      <c r="A251" s="17"/>
      <c r="B251" s="61" t="e">
        <f>INDEX('swingweight table'!$B$2:$B$2601,MATCH(MROUND(AE251,0.175)+0.0001,'swingweight table'!$A$2:$A$2601,1))</f>
        <v>#N/A</v>
      </c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51"/>
      <c r="O251" s="51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7"/>
      <c r="AE251" s="60">
        <f t="shared" si="3"/>
        <v>0</v>
      </c>
      <c r="AF251" s="55" t="e">
        <f>INDEX('swingweight table'!$E$2:$E$2601,MATCH(IF(AE251&lt;((MROUND(AE251,0.175)+0.1)+(MROUND(AE251,0.175)-0.075))/2,MROUND(AE251,0.175)-0.0749,MROUND(AE251,0.175)+0.1001),'swingweight table'!$D$2:$D$2601,1))</f>
        <v>#N/A</v>
      </c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</row>
    <row r="252" spans="1:44" x14ac:dyDescent="0.2">
      <c r="A252" s="17"/>
      <c r="B252" s="61" t="e">
        <f>INDEX('swingweight table'!$B$2:$B$2601,MATCH(MROUND(AE252,0.175)+0.0001,'swingweight table'!$A$2:$A$2601,1))</f>
        <v>#N/A</v>
      </c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51"/>
      <c r="O252" s="51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7"/>
      <c r="AE252" s="60">
        <f t="shared" si="3"/>
        <v>0</v>
      </c>
      <c r="AF252" s="55" t="e">
        <f>INDEX('swingweight table'!$E$2:$E$2601,MATCH(IF(AE252&lt;((MROUND(AE252,0.175)+0.1)+(MROUND(AE252,0.175)-0.075))/2,MROUND(AE252,0.175)-0.0749,MROUND(AE252,0.175)+0.1001),'swingweight table'!$D$2:$D$2601,1))</f>
        <v>#N/A</v>
      </c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</row>
    <row r="253" spans="1:44" x14ac:dyDescent="0.2">
      <c r="A253" s="17"/>
      <c r="B253" s="61" t="e">
        <f>INDEX('swingweight table'!$B$2:$B$2601,MATCH(MROUND(AE253,0.175)+0.0001,'swingweight table'!$A$2:$A$2601,1))</f>
        <v>#N/A</v>
      </c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51"/>
      <c r="O253" s="51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7"/>
      <c r="AE253" s="60">
        <f t="shared" si="3"/>
        <v>0</v>
      </c>
      <c r="AF253" s="55" t="e">
        <f>INDEX('swingweight table'!$E$2:$E$2601,MATCH(IF(AE253&lt;((MROUND(AE253,0.175)+0.1)+(MROUND(AE253,0.175)-0.075))/2,MROUND(AE253,0.175)-0.0749,MROUND(AE253,0.175)+0.1001),'swingweight table'!$D$2:$D$2601,1))</f>
        <v>#N/A</v>
      </c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</row>
    <row r="254" spans="1:44" x14ac:dyDescent="0.2">
      <c r="A254" s="17"/>
      <c r="B254" s="61" t="e">
        <f>INDEX('swingweight table'!$B$2:$B$2601,MATCH(MROUND(AE254,0.175)+0.0001,'swingweight table'!$A$2:$A$2601,1))</f>
        <v>#N/A</v>
      </c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51"/>
      <c r="O254" s="51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7"/>
      <c r="AE254" s="60">
        <f t="shared" si="3"/>
        <v>0</v>
      </c>
      <c r="AF254" s="55" t="e">
        <f>INDEX('swingweight table'!$E$2:$E$2601,MATCH(IF(AE254&lt;((MROUND(AE254,0.175)+0.1)+(MROUND(AE254,0.175)-0.075))/2,MROUND(AE254,0.175)-0.0749,MROUND(AE254,0.175)+0.1001),'swingweight table'!$D$2:$D$2601,1))</f>
        <v>#N/A</v>
      </c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</row>
    <row r="255" spans="1:44" x14ac:dyDescent="0.2">
      <c r="A255" s="17"/>
      <c r="B255" s="61" t="e">
        <f>INDEX('swingweight table'!$B$2:$B$2601,MATCH(MROUND(AE255,0.175)+0.0001,'swingweight table'!$A$2:$A$2601,1))</f>
        <v>#N/A</v>
      </c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51"/>
      <c r="O255" s="51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7"/>
      <c r="AE255" s="60">
        <f t="shared" si="3"/>
        <v>0</v>
      </c>
      <c r="AF255" s="55" t="e">
        <f>INDEX('swingweight table'!$E$2:$E$2601,MATCH(IF(AE255&lt;((MROUND(AE255,0.175)+0.1)+(MROUND(AE255,0.175)-0.075))/2,MROUND(AE255,0.175)-0.0749,MROUND(AE255,0.175)+0.1001),'swingweight table'!$D$2:$D$2601,1))</f>
        <v>#N/A</v>
      </c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</row>
    <row r="256" spans="1:44" x14ac:dyDescent="0.2">
      <c r="A256" s="17"/>
      <c r="B256" s="61" t="e">
        <f>INDEX('swingweight table'!$B$2:$B$2601,MATCH(MROUND(AE256,0.175)+0.0001,'swingweight table'!$A$2:$A$2601,1))</f>
        <v>#N/A</v>
      </c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51"/>
      <c r="O256" s="51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7"/>
      <c r="AE256" s="60">
        <f t="shared" si="3"/>
        <v>0</v>
      </c>
      <c r="AF256" s="55" t="e">
        <f>INDEX('swingweight table'!$E$2:$E$2601,MATCH(IF(AE256&lt;((MROUND(AE256,0.175)+0.1)+(MROUND(AE256,0.175)-0.075))/2,MROUND(AE256,0.175)-0.0749,MROUND(AE256,0.175)+0.1001),'swingweight table'!$D$2:$D$2601,1))</f>
        <v>#N/A</v>
      </c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</row>
    <row r="257" spans="1:44" x14ac:dyDescent="0.2">
      <c r="A257" s="17"/>
      <c r="B257" s="61" t="e">
        <f>INDEX('swingweight table'!$B$2:$B$2601,MATCH(MROUND(AE257,0.175)+0.0001,'swingweight table'!$A$2:$A$2601,1))</f>
        <v>#N/A</v>
      </c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51"/>
      <c r="O257" s="51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7"/>
      <c r="AE257" s="60">
        <f t="shared" si="3"/>
        <v>0</v>
      </c>
      <c r="AF257" s="55" t="e">
        <f>INDEX('swingweight table'!$E$2:$E$2601,MATCH(IF(AE257&lt;((MROUND(AE257,0.175)+0.1)+(MROUND(AE257,0.175)-0.075))/2,MROUND(AE257,0.175)-0.0749,MROUND(AE257,0.175)+0.1001),'swingweight table'!$D$2:$D$2601,1))</f>
        <v>#N/A</v>
      </c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</row>
    <row r="258" spans="1:44" x14ac:dyDescent="0.2">
      <c r="A258" s="17"/>
      <c r="B258" s="61" t="e">
        <f>INDEX('swingweight table'!$B$2:$B$2601,MATCH(MROUND(AE258,0.175)+0.0001,'swingweight table'!$A$2:$A$2601,1))</f>
        <v>#N/A</v>
      </c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51"/>
      <c r="O258" s="51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7"/>
      <c r="AE258" s="60">
        <f t="shared" si="3"/>
        <v>0</v>
      </c>
      <c r="AF258" s="55" t="e">
        <f>INDEX('swingweight table'!$E$2:$E$2601,MATCH(IF(AE258&lt;((MROUND(AE258,0.175)+0.1)+(MROUND(AE258,0.175)-0.075))/2,MROUND(AE258,0.175)-0.0749,MROUND(AE258,0.175)+0.1001),'swingweight table'!$D$2:$D$2601,1))</f>
        <v>#N/A</v>
      </c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</row>
    <row r="259" spans="1:44" x14ac:dyDescent="0.2">
      <c r="A259" s="17"/>
      <c r="B259" s="61" t="e">
        <f>INDEX('swingweight table'!$B$2:$B$2601,MATCH(MROUND(AE259,0.175)+0.0001,'swingweight table'!$A$2:$A$2601,1))</f>
        <v>#N/A</v>
      </c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51"/>
      <c r="O259" s="51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7"/>
      <c r="AE259" s="60">
        <f t="shared" si="3"/>
        <v>0</v>
      </c>
      <c r="AF259" s="55" t="e">
        <f>INDEX('swingweight table'!$E$2:$E$2601,MATCH(IF(AE259&lt;((MROUND(AE259,0.175)+0.1)+(MROUND(AE259,0.175)-0.075))/2,MROUND(AE259,0.175)-0.0749,MROUND(AE259,0.175)+0.1001),'swingweight table'!$D$2:$D$2601,1))</f>
        <v>#N/A</v>
      </c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</row>
    <row r="260" spans="1:44" x14ac:dyDescent="0.2">
      <c r="A260" s="17"/>
      <c r="B260" s="61" t="e">
        <f>INDEX('swingweight table'!$B$2:$B$2601,MATCH(MROUND(AE260,0.175)+0.0001,'swingweight table'!$A$2:$A$2601,1))</f>
        <v>#N/A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51"/>
      <c r="O260" s="51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7"/>
      <c r="AE260" s="60">
        <f t="shared" ref="AE260:AE323" si="4">(C260*0.035274)*(D260-14)+(E260*0.035274)*((F260+G260)-14)+(H260*0.035274)*(I260-14)+(J260*0.035274)*(K260-14)+(L260*0.035274)*(M260-14)+(N260*0.035274)*(O260-14)+(P260*0.035274)*(Q260-14)+(R260*0.035274)*(S260-14)+(T260*0.035274)*(U260-14)+(V260*0.035274)*(W260-14)+(X260*0.035274)*(Y260-14)+(Z260*0.035274)*(AA260-14)+(AB260*0.035274)*(AC260-14)</f>
        <v>0</v>
      </c>
      <c r="AF260" s="55" t="e">
        <f>INDEX('swingweight table'!$E$2:$E$2601,MATCH(IF(AE260&lt;((MROUND(AE260,0.175)+0.1)+(MROUND(AE260,0.175)-0.075))/2,MROUND(AE260,0.175)-0.0749,MROUND(AE260,0.175)+0.1001),'swingweight table'!$D$2:$D$2601,1))</f>
        <v>#N/A</v>
      </c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</row>
    <row r="261" spans="1:44" x14ac:dyDescent="0.2">
      <c r="A261" s="17"/>
      <c r="B261" s="61" t="e">
        <f>INDEX('swingweight table'!$B$2:$B$2601,MATCH(MROUND(AE261,0.175)+0.0001,'swingweight table'!$A$2:$A$2601,1))</f>
        <v>#N/A</v>
      </c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51"/>
      <c r="O261" s="51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7"/>
      <c r="AE261" s="60">
        <f t="shared" si="4"/>
        <v>0</v>
      </c>
      <c r="AF261" s="55" t="e">
        <f>INDEX('swingweight table'!$E$2:$E$2601,MATCH(IF(AE261&lt;((MROUND(AE261,0.175)+0.1)+(MROUND(AE261,0.175)-0.075))/2,MROUND(AE261,0.175)-0.0749,MROUND(AE261,0.175)+0.1001),'swingweight table'!$D$2:$D$2601,1))</f>
        <v>#N/A</v>
      </c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</row>
    <row r="262" spans="1:44" x14ac:dyDescent="0.2">
      <c r="A262" s="17"/>
      <c r="B262" s="61" t="e">
        <f>INDEX('swingweight table'!$B$2:$B$2601,MATCH(MROUND(AE262,0.175)+0.0001,'swingweight table'!$A$2:$A$2601,1))</f>
        <v>#N/A</v>
      </c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51"/>
      <c r="O262" s="51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7"/>
      <c r="AE262" s="60">
        <f t="shared" si="4"/>
        <v>0</v>
      </c>
      <c r="AF262" s="55" t="e">
        <f>INDEX('swingweight table'!$E$2:$E$2601,MATCH(IF(AE262&lt;((MROUND(AE262,0.175)+0.1)+(MROUND(AE262,0.175)-0.075))/2,MROUND(AE262,0.175)-0.0749,MROUND(AE262,0.175)+0.1001),'swingweight table'!$D$2:$D$2601,1))</f>
        <v>#N/A</v>
      </c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</row>
    <row r="263" spans="1:44" x14ac:dyDescent="0.2">
      <c r="A263" s="17"/>
      <c r="B263" s="61" t="e">
        <f>INDEX('swingweight table'!$B$2:$B$2601,MATCH(MROUND(AE263,0.175)+0.0001,'swingweight table'!$A$2:$A$2601,1))</f>
        <v>#N/A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51"/>
      <c r="O263" s="51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7"/>
      <c r="AE263" s="60">
        <f t="shared" si="4"/>
        <v>0</v>
      </c>
      <c r="AF263" s="55" t="e">
        <f>INDEX('swingweight table'!$E$2:$E$2601,MATCH(IF(AE263&lt;((MROUND(AE263,0.175)+0.1)+(MROUND(AE263,0.175)-0.075))/2,MROUND(AE263,0.175)-0.0749,MROUND(AE263,0.175)+0.1001),'swingweight table'!$D$2:$D$2601,1))</f>
        <v>#N/A</v>
      </c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</row>
    <row r="264" spans="1:44" x14ac:dyDescent="0.2">
      <c r="A264" s="17"/>
      <c r="B264" s="61" t="e">
        <f>INDEX('swingweight table'!$B$2:$B$2601,MATCH(MROUND(AE264,0.175)+0.0001,'swingweight table'!$A$2:$A$2601,1))</f>
        <v>#N/A</v>
      </c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51"/>
      <c r="O264" s="51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7"/>
      <c r="AE264" s="60">
        <f t="shared" si="4"/>
        <v>0</v>
      </c>
      <c r="AF264" s="55" t="e">
        <f>INDEX('swingweight table'!$E$2:$E$2601,MATCH(IF(AE264&lt;((MROUND(AE264,0.175)+0.1)+(MROUND(AE264,0.175)-0.075))/2,MROUND(AE264,0.175)-0.0749,MROUND(AE264,0.175)+0.1001),'swingweight table'!$D$2:$D$2601,1))</f>
        <v>#N/A</v>
      </c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</row>
    <row r="265" spans="1:44" x14ac:dyDescent="0.2">
      <c r="A265" s="17"/>
      <c r="B265" s="61" t="e">
        <f>INDEX('swingweight table'!$B$2:$B$2601,MATCH(MROUND(AE265,0.175)+0.0001,'swingweight table'!$A$2:$A$2601,1))</f>
        <v>#N/A</v>
      </c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51"/>
      <c r="O265" s="51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7"/>
      <c r="AE265" s="60">
        <f t="shared" si="4"/>
        <v>0</v>
      </c>
      <c r="AF265" s="55" t="e">
        <f>INDEX('swingweight table'!$E$2:$E$2601,MATCH(IF(AE265&lt;((MROUND(AE265,0.175)+0.1)+(MROUND(AE265,0.175)-0.075))/2,MROUND(AE265,0.175)-0.0749,MROUND(AE265,0.175)+0.1001),'swingweight table'!$D$2:$D$2601,1))</f>
        <v>#N/A</v>
      </c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</row>
    <row r="266" spans="1:44" x14ac:dyDescent="0.2">
      <c r="A266" s="17"/>
      <c r="B266" s="61" t="e">
        <f>INDEX('swingweight table'!$B$2:$B$2601,MATCH(MROUND(AE266,0.175)+0.0001,'swingweight table'!$A$2:$A$2601,1))</f>
        <v>#N/A</v>
      </c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51"/>
      <c r="O266" s="51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7"/>
      <c r="AE266" s="60">
        <f t="shared" si="4"/>
        <v>0</v>
      </c>
      <c r="AF266" s="55" t="e">
        <f>INDEX('swingweight table'!$E$2:$E$2601,MATCH(IF(AE266&lt;((MROUND(AE266,0.175)+0.1)+(MROUND(AE266,0.175)-0.075))/2,MROUND(AE266,0.175)-0.0749,MROUND(AE266,0.175)+0.1001),'swingweight table'!$D$2:$D$2601,1))</f>
        <v>#N/A</v>
      </c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</row>
    <row r="267" spans="1:44" x14ac:dyDescent="0.2">
      <c r="A267" s="17"/>
      <c r="B267" s="61" t="e">
        <f>INDEX('swingweight table'!$B$2:$B$2601,MATCH(MROUND(AE267,0.175)+0.0001,'swingweight table'!$A$2:$A$2601,1))</f>
        <v>#N/A</v>
      </c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51"/>
      <c r="O267" s="51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7"/>
      <c r="AE267" s="60">
        <f t="shared" si="4"/>
        <v>0</v>
      </c>
      <c r="AF267" s="55" t="e">
        <f>INDEX('swingweight table'!$E$2:$E$2601,MATCH(IF(AE267&lt;((MROUND(AE267,0.175)+0.1)+(MROUND(AE267,0.175)-0.075))/2,MROUND(AE267,0.175)-0.0749,MROUND(AE267,0.175)+0.1001),'swingweight table'!$D$2:$D$2601,1))</f>
        <v>#N/A</v>
      </c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</row>
    <row r="268" spans="1:44" x14ac:dyDescent="0.2">
      <c r="A268" s="17"/>
      <c r="B268" s="61" t="e">
        <f>INDEX('swingweight table'!$B$2:$B$2601,MATCH(MROUND(AE268,0.175)+0.0001,'swingweight table'!$A$2:$A$2601,1))</f>
        <v>#N/A</v>
      </c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51"/>
      <c r="O268" s="51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7"/>
      <c r="AE268" s="60">
        <f t="shared" si="4"/>
        <v>0</v>
      </c>
      <c r="AF268" s="55" t="e">
        <f>INDEX('swingweight table'!$E$2:$E$2601,MATCH(IF(AE268&lt;((MROUND(AE268,0.175)+0.1)+(MROUND(AE268,0.175)-0.075))/2,MROUND(AE268,0.175)-0.0749,MROUND(AE268,0.175)+0.1001),'swingweight table'!$D$2:$D$2601,1))</f>
        <v>#N/A</v>
      </c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</row>
    <row r="269" spans="1:44" x14ac:dyDescent="0.2">
      <c r="A269" s="17"/>
      <c r="B269" s="61" t="e">
        <f>INDEX('swingweight table'!$B$2:$B$2601,MATCH(MROUND(AE269,0.175)+0.0001,'swingweight table'!$A$2:$A$2601,1))</f>
        <v>#N/A</v>
      </c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51"/>
      <c r="O269" s="51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7"/>
      <c r="AE269" s="60">
        <f t="shared" si="4"/>
        <v>0</v>
      </c>
      <c r="AF269" s="55" t="e">
        <f>INDEX('swingweight table'!$E$2:$E$2601,MATCH(IF(AE269&lt;((MROUND(AE269,0.175)+0.1)+(MROUND(AE269,0.175)-0.075))/2,MROUND(AE269,0.175)-0.0749,MROUND(AE269,0.175)+0.1001),'swingweight table'!$D$2:$D$2601,1))</f>
        <v>#N/A</v>
      </c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</row>
    <row r="270" spans="1:44" x14ac:dyDescent="0.2">
      <c r="A270" s="17"/>
      <c r="B270" s="61" t="e">
        <f>INDEX('swingweight table'!$B$2:$B$2601,MATCH(MROUND(AE270,0.175)+0.0001,'swingweight table'!$A$2:$A$2601,1))</f>
        <v>#N/A</v>
      </c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51"/>
      <c r="O270" s="51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7"/>
      <c r="AE270" s="60">
        <f t="shared" si="4"/>
        <v>0</v>
      </c>
      <c r="AF270" s="55" t="e">
        <f>INDEX('swingweight table'!$E$2:$E$2601,MATCH(IF(AE270&lt;((MROUND(AE270,0.175)+0.1)+(MROUND(AE270,0.175)-0.075))/2,MROUND(AE270,0.175)-0.0749,MROUND(AE270,0.175)+0.1001),'swingweight table'!$D$2:$D$2601,1))</f>
        <v>#N/A</v>
      </c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</row>
    <row r="271" spans="1:44" x14ac:dyDescent="0.2">
      <c r="A271" s="17"/>
      <c r="B271" s="61" t="e">
        <f>INDEX('swingweight table'!$B$2:$B$2601,MATCH(MROUND(AE271,0.175)+0.0001,'swingweight table'!$A$2:$A$2601,1))</f>
        <v>#N/A</v>
      </c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51"/>
      <c r="O271" s="51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7"/>
      <c r="AE271" s="60">
        <f t="shared" si="4"/>
        <v>0</v>
      </c>
      <c r="AF271" s="55" t="e">
        <f>INDEX('swingweight table'!$E$2:$E$2601,MATCH(IF(AE271&lt;((MROUND(AE271,0.175)+0.1)+(MROUND(AE271,0.175)-0.075))/2,MROUND(AE271,0.175)-0.0749,MROUND(AE271,0.175)+0.1001),'swingweight table'!$D$2:$D$2601,1))</f>
        <v>#N/A</v>
      </c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</row>
    <row r="272" spans="1:44" x14ac:dyDescent="0.2">
      <c r="A272" s="17"/>
      <c r="B272" s="61" t="e">
        <f>INDEX('swingweight table'!$B$2:$B$2601,MATCH(MROUND(AE272,0.175)+0.0001,'swingweight table'!$A$2:$A$2601,1))</f>
        <v>#N/A</v>
      </c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51"/>
      <c r="O272" s="51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7"/>
      <c r="AE272" s="60">
        <f t="shared" si="4"/>
        <v>0</v>
      </c>
      <c r="AF272" s="55" t="e">
        <f>INDEX('swingweight table'!$E$2:$E$2601,MATCH(IF(AE272&lt;((MROUND(AE272,0.175)+0.1)+(MROUND(AE272,0.175)-0.075))/2,MROUND(AE272,0.175)-0.0749,MROUND(AE272,0.175)+0.1001),'swingweight table'!$D$2:$D$2601,1))</f>
        <v>#N/A</v>
      </c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</row>
    <row r="273" spans="1:44" x14ac:dyDescent="0.2">
      <c r="A273" s="17"/>
      <c r="B273" s="61" t="e">
        <f>INDEX('swingweight table'!$B$2:$B$2601,MATCH(MROUND(AE273,0.175)+0.0001,'swingweight table'!$A$2:$A$2601,1))</f>
        <v>#N/A</v>
      </c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51"/>
      <c r="O273" s="51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7"/>
      <c r="AE273" s="60">
        <f t="shared" si="4"/>
        <v>0</v>
      </c>
      <c r="AF273" s="55" t="e">
        <f>INDEX('swingweight table'!$E$2:$E$2601,MATCH(IF(AE273&lt;((MROUND(AE273,0.175)+0.1)+(MROUND(AE273,0.175)-0.075))/2,MROUND(AE273,0.175)-0.0749,MROUND(AE273,0.175)+0.1001),'swingweight table'!$D$2:$D$2601,1))</f>
        <v>#N/A</v>
      </c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</row>
    <row r="274" spans="1:44" x14ac:dyDescent="0.2">
      <c r="A274" s="17"/>
      <c r="B274" s="61" t="e">
        <f>INDEX('swingweight table'!$B$2:$B$2601,MATCH(MROUND(AE274,0.175)+0.0001,'swingweight table'!$A$2:$A$2601,1))</f>
        <v>#N/A</v>
      </c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51"/>
      <c r="O274" s="51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7"/>
      <c r="AE274" s="60">
        <f t="shared" si="4"/>
        <v>0</v>
      </c>
      <c r="AF274" s="55" t="e">
        <f>INDEX('swingweight table'!$E$2:$E$2601,MATCH(IF(AE274&lt;((MROUND(AE274,0.175)+0.1)+(MROUND(AE274,0.175)-0.075))/2,MROUND(AE274,0.175)-0.0749,MROUND(AE274,0.175)+0.1001),'swingweight table'!$D$2:$D$2601,1))</f>
        <v>#N/A</v>
      </c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</row>
    <row r="275" spans="1:44" x14ac:dyDescent="0.2">
      <c r="A275" s="17"/>
      <c r="B275" s="61" t="e">
        <f>INDEX('swingweight table'!$B$2:$B$2601,MATCH(MROUND(AE275,0.175)+0.0001,'swingweight table'!$A$2:$A$2601,1))</f>
        <v>#N/A</v>
      </c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51"/>
      <c r="O275" s="51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7"/>
      <c r="AE275" s="60">
        <f t="shared" si="4"/>
        <v>0</v>
      </c>
      <c r="AF275" s="55" t="e">
        <f>INDEX('swingweight table'!$E$2:$E$2601,MATCH(IF(AE275&lt;((MROUND(AE275,0.175)+0.1)+(MROUND(AE275,0.175)-0.075))/2,MROUND(AE275,0.175)-0.0749,MROUND(AE275,0.175)+0.1001),'swingweight table'!$D$2:$D$2601,1))</f>
        <v>#N/A</v>
      </c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</row>
    <row r="276" spans="1:44" x14ac:dyDescent="0.2">
      <c r="A276" s="17"/>
      <c r="B276" s="61" t="e">
        <f>INDEX('swingweight table'!$B$2:$B$2601,MATCH(MROUND(AE276,0.175)+0.0001,'swingweight table'!$A$2:$A$2601,1))</f>
        <v>#N/A</v>
      </c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51"/>
      <c r="O276" s="51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7"/>
      <c r="AE276" s="60">
        <f t="shared" si="4"/>
        <v>0</v>
      </c>
      <c r="AF276" s="55" t="e">
        <f>INDEX('swingweight table'!$E$2:$E$2601,MATCH(IF(AE276&lt;((MROUND(AE276,0.175)+0.1)+(MROUND(AE276,0.175)-0.075))/2,MROUND(AE276,0.175)-0.0749,MROUND(AE276,0.175)+0.1001),'swingweight table'!$D$2:$D$2601,1))</f>
        <v>#N/A</v>
      </c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</row>
    <row r="277" spans="1:44" x14ac:dyDescent="0.2">
      <c r="A277" s="17"/>
      <c r="B277" s="61" t="e">
        <f>INDEX('swingweight table'!$B$2:$B$2601,MATCH(MROUND(AE277,0.175)+0.0001,'swingweight table'!$A$2:$A$2601,1))</f>
        <v>#N/A</v>
      </c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51"/>
      <c r="O277" s="51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7"/>
      <c r="AE277" s="60">
        <f t="shared" si="4"/>
        <v>0</v>
      </c>
      <c r="AF277" s="55" t="e">
        <f>INDEX('swingweight table'!$E$2:$E$2601,MATCH(IF(AE277&lt;((MROUND(AE277,0.175)+0.1)+(MROUND(AE277,0.175)-0.075))/2,MROUND(AE277,0.175)-0.0749,MROUND(AE277,0.175)+0.1001),'swingweight table'!$D$2:$D$2601,1))</f>
        <v>#N/A</v>
      </c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</row>
    <row r="278" spans="1:44" x14ac:dyDescent="0.2">
      <c r="A278" s="17"/>
      <c r="B278" s="61" t="e">
        <f>INDEX('swingweight table'!$B$2:$B$2601,MATCH(MROUND(AE278,0.175)+0.0001,'swingweight table'!$A$2:$A$2601,1))</f>
        <v>#N/A</v>
      </c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51"/>
      <c r="O278" s="51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7"/>
      <c r="AE278" s="60">
        <f t="shared" si="4"/>
        <v>0</v>
      </c>
      <c r="AF278" s="55" t="e">
        <f>INDEX('swingweight table'!$E$2:$E$2601,MATCH(IF(AE278&lt;((MROUND(AE278,0.175)+0.1)+(MROUND(AE278,0.175)-0.075))/2,MROUND(AE278,0.175)-0.0749,MROUND(AE278,0.175)+0.1001),'swingweight table'!$D$2:$D$2601,1))</f>
        <v>#N/A</v>
      </c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</row>
    <row r="279" spans="1:44" x14ac:dyDescent="0.2">
      <c r="A279" s="17"/>
      <c r="B279" s="61" t="e">
        <f>INDEX('swingweight table'!$B$2:$B$2601,MATCH(MROUND(AE279,0.175)+0.0001,'swingweight table'!$A$2:$A$2601,1))</f>
        <v>#N/A</v>
      </c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51"/>
      <c r="O279" s="51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7"/>
      <c r="AE279" s="60">
        <f t="shared" si="4"/>
        <v>0</v>
      </c>
      <c r="AF279" s="55" t="e">
        <f>INDEX('swingweight table'!$E$2:$E$2601,MATCH(IF(AE279&lt;((MROUND(AE279,0.175)+0.1)+(MROUND(AE279,0.175)-0.075))/2,MROUND(AE279,0.175)-0.0749,MROUND(AE279,0.175)+0.1001),'swingweight table'!$D$2:$D$2601,1))</f>
        <v>#N/A</v>
      </c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</row>
    <row r="280" spans="1:44" x14ac:dyDescent="0.2">
      <c r="A280" s="17"/>
      <c r="B280" s="61" t="e">
        <f>INDEX('swingweight table'!$B$2:$B$2601,MATCH(MROUND(AE280,0.175)+0.0001,'swingweight table'!$A$2:$A$2601,1))</f>
        <v>#N/A</v>
      </c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51"/>
      <c r="O280" s="51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7"/>
      <c r="AE280" s="60">
        <f t="shared" si="4"/>
        <v>0</v>
      </c>
      <c r="AF280" s="55" t="e">
        <f>INDEX('swingweight table'!$E$2:$E$2601,MATCH(IF(AE280&lt;((MROUND(AE280,0.175)+0.1)+(MROUND(AE280,0.175)-0.075))/2,MROUND(AE280,0.175)-0.0749,MROUND(AE280,0.175)+0.1001),'swingweight table'!$D$2:$D$2601,1))</f>
        <v>#N/A</v>
      </c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</row>
    <row r="281" spans="1:44" x14ac:dyDescent="0.2">
      <c r="A281" s="17"/>
      <c r="B281" s="61" t="e">
        <f>INDEX('swingweight table'!$B$2:$B$2601,MATCH(MROUND(AE281,0.175)+0.0001,'swingweight table'!$A$2:$A$2601,1))</f>
        <v>#N/A</v>
      </c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51"/>
      <c r="O281" s="51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7"/>
      <c r="AE281" s="60">
        <f t="shared" si="4"/>
        <v>0</v>
      </c>
      <c r="AF281" s="55" t="e">
        <f>INDEX('swingweight table'!$E$2:$E$2601,MATCH(IF(AE281&lt;((MROUND(AE281,0.175)+0.1)+(MROUND(AE281,0.175)-0.075))/2,MROUND(AE281,0.175)-0.0749,MROUND(AE281,0.175)+0.1001),'swingweight table'!$D$2:$D$2601,1))</f>
        <v>#N/A</v>
      </c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</row>
    <row r="282" spans="1:44" x14ac:dyDescent="0.2">
      <c r="A282" s="17"/>
      <c r="B282" s="61" t="e">
        <f>INDEX('swingweight table'!$B$2:$B$2601,MATCH(MROUND(AE282,0.175)+0.0001,'swingweight table'!$A$2:$A$2601,1))</f>
        <v>#N/A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51"/>
      <c r="O282" s="51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7"/>
      <c r="AE282" s="60">
        <f t="shared" si="4"/>
        <v>0</v>
      </c>
      <c r="AF282" s="55" t="e">
        <f>INDEX('swingweight table'!$E$2:$E$2601,MATCH(IF(AE282&lt;((MROUND(AE282,0.175)+0.1)+(MROUND(AE282,0.175)-0.075))/2,MROUND(AE282,0.175)-0.0749,MROUND(AE282,0.175)+0.1001),'swingweight table'!$D$2:$D$2601,1))</f>
        <v>#N/A</v>
      </c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</row>
    <row r="283" spans="1:44" x14ac:dyDescent="0.2">
      <c r="A283" s="17"/>
      <c r="B283" s="61" t="e">
        <f>INDEX('swingweight table'!$B$2:$B$2601,MATCH(MROUND(AE283,0.175)+0.0001,'swingweight table'!$A$2:$A$2601,1))</f>
        <v>#N/A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51"/>
      <c r="O283" s="51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7"/>
      <c r="AE283" s="60">
        <f t="shared" si="4"/>
        <v>0</v>
      </c>
      <c r="AF283" s="55" t="e">
        <f>INDEX('swingweight table'!$E$2:$E$2601,MATCH(IF(AE283&lt;((MROUND(AE283,0.175)+0.1)+(MROUND(AE283,0.175)-0.075))/2,MROUND(AE283,0.175)-0.0749,MROUND(AE283,0.175)+0.1001),'swingweight table'!$D$2:$D$2601,1))</f>
        <v>#N/A</v>
      </c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</row>
    <row r="284" spans="1:44" x14ac:dyDescent="0.2">
      <c r="A284" s="17"/>
      <c r="B284" s="61" t="e">
        <f>INDEX('swingweight table'!$B$2:$B$2601,MATCH(MROUND(AE284,0.175)+0.0001,'swingweight table'!$A$2:$A$2601,1))</f>
        <v>#N/A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51"/>
      <c r="O284" s="51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7"/>
      <c r="AE284" s="60">
        <f t="shared" si="4"/>
        <v>0</v>
      </c>
      <c r="AF284" s="55" t="e">
        <f>INDEX('swingweight table'!$E$2:$E$2601,MATCH(IF(AE284&lt;((MROUND(AE284,0.175)+0.1)+(MROUND(AE284,0.175)-0.075))/2,MROUND(AE284,0.175)-0.0749,MROUND(AE284,0.175)+0.1001),'swingweight table'!$D$2:$D$2601,1))</f>
        <v>#N/A</v>
      </c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</row>
    <row r="285" spans="1:44" x14ac:dyDescent="0.2">
      <c r="A285" s="17"/>
      <c r="B285" s="61" t="e">
        <f>INDEX('swingweight table'!$B$2:$B$2601,MATCH(MROUND(AE285,0.175)+0.0001,'swingweight table'!$A$2:$A$2601,1))</f>
        <v>#N/A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51"/>
      <c r="O285" s="51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7"/>
      <c r="AE285" s="60">
        <f t="shared" si="4"/>
        <v>0</v>
      </c>
      <c r="AF285" s="55" t="e">
        <f>INDEX('swingweight table'!$E$2:$E$2601,MATCH(IF(AE285&lt;((MROUND(AE285,0.175)+0.1)+(MROUND(AE285,0.175)-0.075))/2,MROUND(AE285,0.175)-0.0749,MROUND(AE285,0.175)+0.1001),'swingweight table'!$D$2:$D$2601,1))</f>
        <v>#N/A</v>
      </c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</row>
    <row r="286" spans="1:44" x14ac:dyDescent="0.2">
      <c r="A286" s="17"/>
      <c r="B286" s="61" t="e">
        <f>INDEX('swingweight table'!$B$2:$B$2601,MATCH(MROUND(AE286,0.175)+0.0001,'swingweight table'!$A$2:$A$2601,1))</f>
        <v>#N/A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51"/>
      <c r="O286" s="51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7"/>
      <c r="AE286" s="60">
        <f t="shared" si="4"/>
        <v>0</v>
      </c>
      <c r="AF286" s="55" t="e">
        <f>INDEX('swingweight table'!$E$2:$E$2601,MATCH(IF(AE286&lt;((MROUND(AE286,0.175)+0.1)+(MROUND(AE286,0.175)-0.075))/2,MROUND(AE286,0.175)-0.0749,MROUND(AE286,0.175)+0.1001),'swingweight table'!$D$2:$D$2601,1))</f>
        <v>#N/A</v>
      </c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</row>
    <row r="287" spans="1:44" x14ac:dyDescent="0.2">
      <c r="A287" s="17"/>
      <c r="B287" s="61" t="e">
        <f>INDEX('swingweight table'!$B$2:$B$2601,MATCH(MROUND(AE287,0.175)+0.0001,'swingweight table'!$A$2:$A$2601,1))</f>
        <v>#N/A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51"/>
      <c r="O287" s="51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7"/>
      <c r="AE287" s="60">
        <f t="shared" si="4"/>
        <v>0</v>
      </c>
      <c r="AF287" s="55" t="e">
        <f>INDEX('swingweight table'!$E$2:$E$2601,MATCH(IF(AE287&lt;((MROUND(AE287,0.175)+0.1)+(MROUND(AE287,0.175)-0.075))/2,MROUND(AE287,0.175)-0.0749,MROUND(AE287,0.175)+0.1001),'swingweight table'!$D$2:$D$2601,1))</f>
        <v>#N/A</v>
      </c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</row>
    <row r="288" spans="1:44" x14ac:dyDescent="0.2">
      <c r="A288" s="17"/>
      <c r="B288" s="61" t="e">
        <f>INDEX('swingweight table'!$B$2:$B$2601,MATCH(MROUND(AE288,0.175)+0.0001,'swingweight table'!$A$2:$A$2601,1))</f>
        <v>#N/A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51"/>
      <c r="O288" s="51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7"/>
      <c r="AE288" s="60">
        <f t="shared" si="4"/>
        <v>0</v>
      </c>
      <c r="AF288" s="55" t="e">
        <f>INDEX('swingweight table'!$E$2:$E$2601,MATCH(IF(AE288&lt;((MROUND(AE288,0.175)+0.1)+(MROUND(AE288,0.175)-0.075))/2,MROUND(AE288,0.175)-0.0749,MROUND(AE288,0.175)+0.1001),'swingweight table'!$D$2:$D$2601,1))</f>
        <v>#N/A</v>
      </c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</row>
    <row r="289" spans="1:44" x14ac:dyDescent="0.2">
      <c r="A289" s="17"/>
      <c r="B289" s="61" t="e">
        <f>INDEX('swingweight table'!$B$2:$B$2601,MATCH(MROUND(AE289,0.175)+0.0001,'swingweight table'!$A$2:$A$2601,1))</f>
        <v>#N/A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51"/>
      <c r="O289" s="51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7"/>
      <c r="AE289" s="60">
        <f t="shared" si="4"/>
        <v>0</v>
      </c>
      <c r="AF289" s="55" t="e">
        <f>INDEX('swingweight table'!$E$2:$E$2601,MATCH(IF(AE289&lt;((MROUND(AE289,0.175)+0.1)+(MROUND(AE289,0.175)-0.075))/2,MROUND(AE289,0.175)-0.0749,MROUND(AE289,0.175)+0.1001),'swingweight table'!$D$2:$D$2601,1))</f>
        <v>#N/A</v>
      </c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</row>
    <row r="290" spans="1:44" x14ac:dyDescent="0.2">
      <c r="A290" s="17"/>
      <c r="B290" s="61" t="e">
        <f>INDEX('swingweight table'!$B$2:$B$2601,MATCH(MROUND(AE290,0.175)+0.0001,'swingweight table'!$A$2:$A$2601,1))</f>
        <v>#N/A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51"/>
      <c r="O290" s="51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7"/>
      <c r="AE290" s="60">
        <f t="shared" si="4"/>
        <v>0</v>
      </c>
      <c r="AF290" s="55" t="e">
        <f>INDEX('swingweight table'!$E$2:$E$2601,MATCH(IF(AE290&lt;((MROUND(AE290,0.175)+0.1)+(MROUND(AE290,0.175)-0.075))/2,MROUND(AE290,0.175)-0.0749,MROUND(AE290,0.175)+0.1001),'swingweight table'!$D$2:$D$2601,1))</f>
        <v>#N/A</v>
      </c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</row>
    <row r="291" spans="1:44" x14ac:dyDescent="0.2">
      <c r="A291" s="17"/>
      <c r="B291" s="61" t="e">
        <f>INDEX('swingweight table'!$B$2:$B$2601,MATCH(MROUND(AE291,0.175)+0.0001,'swingweight table'!$A$2:$A$2601,1))</f>
        <v>#N/A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51"/>
      <c r="O291" s="51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7"/>
      <c r="AE291" s="60">
        <f t="shared" si="4"/>
        <v>0</v>
      </c>
      <c r="AF291" s="55" t="e">
        <f>INDEX('swingweight table'!$E$2:$E$2601,MATCH(IF(AE291&lt;((MROUND(AE291,0.175)+0.1)+(MROUND(AE291,0.175)-0.075))/2,MROUND(AE291,0.175)-0.0749,MROUND(AE291,0.175)+0.1001),'swingweight table'!$D$2:$D$2601,1))</f>
        <v>#N/A</v>
      </c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</row>
    <row r="292" spans="1:44" x14ac:dyDescent="0.2">
      <c r="A292" s="17"/>
      <c r="B292" s="61" t="e">
        <f>INDEX('swingweight table'!$B$2:$B$2601,MATCH(MROUND(AE292,0.175)+0.0001,'swingweight table'!$A$2:$A$2601,1))</f>
        <v>#N/A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51"/>
      <c r="O292" s="51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7"/>
      <c r="AE292" s="60">
        <f t="shared" si="4"/>
        <v>0</v>
      </c>
      <c r="AF292" s="55" t="e">
        <f>INDEX('swingweight table'!$E$2:$E$2601,MATCH(IF(AE292&lt;((MROUND(AE292,0.175)+0.1)+(MROUND(AE292,0.175)-0.075))/2,MROUND(AE292,0.175)-0.0749,MROUND(AE292,0.175)+0.1001),'swingweight table'!$D$2:$D$2601,1))</f>
        <v>#N/A</v>
      </c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</row>
    <row r="293" spans="1:44" x14ac:dyDescent="0.2">
      <c r="A293" s="17"/>
      <c r="B293" s="61" t="e">
        <f>INDEX('swingweight table'!$B$2:$B$2601,MATCH(MROUND(AE293,0.175)+0.0001,'swingweight table'!$A$2:$A$2601,1))</f>
        <v>#N/A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51"/>
      <c r="O293" s="51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7"/>
      <c r="AE293" s="60">
        <f t="shared" si="4"/>
        <v>0</v>
      </c>
      <c r="AF293" s="55" t="e">
        <f>INDEX('swingweight table'!$E$2:$E$2601,MATCH(IF(AE293&lt;((MROUND(AE293,0.175)+0.1)+(MROUND(AE293,0.175)-0.075))/2,MROUND(AE293,0.175)-0.0749,MROUND(AE293,0.175)+0.1001),'swingweight table'!$D$2:$D$2601,1))</f>
        <v>#N/A</v>
      </c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</row>
    <row r="294" spans="1:44" x14ac:dyDescent="0.2">
      <c r="A294" s="17"/>
      <c r="B294" s="61" t="e">
        <f>INDEX('swingweight table'!$B$2:$B$2601,MATCH(MROUND(AE294,0.175)+0.0001,'swingweight table'!$A$2:$A$2601,1))</f>
        <v>#N/A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51"/>
      <c r="O294" s="51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7"/>
      <c r="AE294" s="60">
        <f t="shared" si="4"/>
        <v>0</v>
      </c>
      <c r="AF294" s="55" t="e">
        <f>INDEX('swingweight table'!$E$2:$E$2601,MATCH(IF(AE294&lt;((MROUND(AE294,0.175)+0.1)+(MROUND(AE294,0.175)-0.075))/2,MROUND(AE294,0.175)-0.0749,MROUND(AE294,0.175)+0.1001),'swingweight table'!$D$2:$D$2601,1))</f>
        <v>#N/A</v>
      </c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</row>
    <row r="295" spans="1:44" x14ac:dyDescent="0.2">
      <c r="A295" s="17"/>
      <c r="B295" s="61" t="e">
        <f>INDEX('swingweight table'!$B$2:$B$2601,MATCH(MROUND(AE295,0.175)+0.0001,'swingweight table'!$A$2:$A$2601,1))</f>
        <v>#N/A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51"/>
      <c r="O295" s="51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7"/>
      <c r="AE295" s="60">
        <f t="shared" si="4"/>
        <v>0</v>
      </c>
      <c r="AF295" s="55" t="e">
        <f>INDEX('swingweight table'!$E$2:$E$2601,MATCH(IF(AE295&lt;((MROUND(AE295,0.175)+0.1)+(MROUND(AE295,0.175)-0.075))/2,MROUND(AE295,0.175)-0.0749,MROUND(AE295,0.175)+0.1001),'swingweight table'!$D$2:$D$2601,1))</f>
        <v>#N/A</v>
      </c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</row>
    <row r="296" spans="1:44" x14ac:dyDescent="0.2">
      <c r="A296" s="17"/>
      <c r="B296" s="61" t="e">
        <f>INDEX('swingweight table'!$B$2:$B$2601,MATCH(MROUND(AE296,0.175)+0.0001,'swingweight table'!$A$2:$A$2601,1))</f>
        <v>#N/A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51"/>
      <c r="O296" s="51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7"/>
      <c r="AE296" s="60">
        <f t="shared" si="4"/>
        <v>0</v>
      </c>
      <c r="AF296" s="55" t="e">
        <f>INDEX('swingweight table'!$E$2:$E$2601,MATCH(IF(AE296&lt;((MROUND(AE296,0.175)+0.1)+(MROUND(AE296,0.175)-0.075))/2,MROUND(AE296,0.175)-0.0749,MROUND(AE296,0.175)+0.1001),'swingweight table'!$D$2:$D$2601,1))</f>
        <v>#N/A</v>
      </c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</row>
    <row r="297" spans="1:44" x14ac:dyDescent="0.2">
      <c r="A297" s="17"/>
      <c r="B297" s="61" t="e">
        <f>INDEX('swingweight table'!$B$2:$B$2601,MATCH(MROUND(AE297,0.175)+0.0001,'swingweight table'!$A$2:$A$2601,1))</f>
        <v>#N/A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51"/>
      <c r="O297" s="51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7"/>
      <c r="AE297" s="60">
        <f t="shared" si="4"/>
        <v>0</v>
      </c>
      <c r="AF297" s="55" t="e">
        <f>INDEX('swingweight table'!$E$2:$E$2601,MATCH(IF(AE297&lt;((MROUND(AE297,0.175)+0.1)+(MROUND(AE297,0.175)-0.075))/2,MROUND(AE297,0.175)-0.0749,MROUND(AE297,0.175)+0.1001),'swingweight table'!$D$2:$D$2601,1))</f>
        <v>#N/A</v>
      </c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</row>
    <row r="298" spans="1:44" x14ac:dyDescent="0.2">
      <c r="A298" s="17"/>
      <c r="B298" s="61" t="e">
        <f>INDEX('swingweight table'!$B$2:$B$2601,MATCH(MROUND(AE298,0.175)+0.0001,'swingweight table'!$A$2:$A$2601,1))</f>
        <v>#N/A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51"/>
      <c r="O298" s="51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7"/>
      <c r="AE298" s="60">
        <f t="shared" si="4"/>
        <v>0</v>
      </c>
      <c r="AF298" s="55" t="e">
        <f>INDEX('swingweight table'!$E$2:$E$2601,MATCH(IF(AE298&lt;((MROUND(AE298,0.175)+0.1)+(MROUND(AE298,0.175)-0.075))/2,MROUND(AE298,0.175)-0.0749,MROUND(AE298,0.175)+0.1001),'swingweight table'!$D$2:$D$2601,1))</f>
        <v>#N/A</v>
      </c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</row>
    <row r="299" spans="1:44" x14ac:dyDescent="0.2">
      <c r="A299" s="17"/>
      <c r="B299" s="61" t="e">
        <f>INDEX('swingweight table'!$B$2:$B$2601,MATCH(MROUND(AE299,0.175)+0.0001,'swingweight table'!$A$2:$A$2601,1))</f>
        <v>#N/A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51"/>
      <c r="O299" s="51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7"/>
      <c r="AE299" s="60">
        <f t="shared" si="4"/>
        <v>0</v>
      </c>
      <c r="AF299" s="55" t="e">
        <f>INDEX('swingweight table'!$E$2:$E$2601,MATCH(IF(AE299&lt;((MROUND(AE299,0.175)+0.1)+(MROUND(AE299,0.175)-0.075))/2,MROUND(AE299,0.175)-0.0749,MROUND(AE299,0.175)+0.1001),'swingweight table'!$D$2:$D$2601,1))</f>
        <v>#N/A</v>
      </c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</row>
    <row r="300" spans="1:44" x14ac:dyDescent="0.2">
      <c r="A300" s="17"/>
      <c r="B300" s="61" t="e">
        <f>INDEX('swingweight table'!$B$2:$B$2601,MATCH(MROUND(AE300,0.175)+0.0001,'swingweight table'!$A$2:$A$2601,1))</f>
        <v>#N/A</v>
      </c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51"/>
      <c r="O300" s="51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7"/>
      <c r="AE300" s="60">
        <f t="shared" si="4"/>
        <v>0</v>
      </c>
      <c r="AF300" s="55" t="e">
        <f>INDEX('swingweight table'!$E$2:$E$2601,MATCH(IF(AE300&lt;((MROUND(AE300,0.175)+0.1)+(MROUND(AE300,0.175)-0.075))/2,MROUND(AE300,0.175)-0.0749,MROUND(AE300,0.175)+0.1001),'swingweight table'!$D$2:$D$2601,1))</f>
        <v>#N/A</v>
      </c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</row>
    <row r="301" spans="1:44" x14ac:dyDescent="0.2">
      <c r="A301" s="17"/>
      <c r="B301" s="61" t="e">
        <f>INDEX('swingweight table'!$B$2:$B$2601,MATCH(MROUND(AE301,0.175)+0.0001,'swingweight table'!$A$2:$A$2601,1))</f>
        <v>#N/A</v>
      </c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51"/>
      <c r="O301" s="51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7"/>
      <c r="AE301" s="60">
        <f t="shared" si="4"/>
        <v>0</v>
      </c>
      <c r="AF301" s="55" t="e">
        <f>INDEX('swingweight table'!$E$2:$E$2601,MATCH(IF(AE301&lt;((MROUND(AE301,0.175)+0.1)+(MROUND(AE301,0.175)-0.075))/2,MROUND(AE301,0.175)-0.0749,MROUND(AE301,0.175)+0.1001),'swingweight table'!$D$2:$D$2601,1))</f>
        <v>#N/A</v>
      </c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</row>
    <row r="302" spans="1:44" x14ac:dyDescent="0.2">
      <c r="A302" s="17"/>
      <c r="B302" s="61" t="e">
        <f>INDEX('swingweight table'!$B$2:$B$2601,MATCH(MROUND(AE302,0.175)+0.0001,'swingweight table'!$A$2:$A$2601,1))</f>
        <v>#N/A</v>
      </c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51"/>
      <c r="O302" s="51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7"/>
      <c r="AE302" s="60">
        <f t="shared" si="4"/>
        <v>0</v>
      </c>
      <c r="AF302" s="55" t="e">
        <f>INDEX('swingweight table'!$E$2:$E$2601,MATCH(IF(AE302&lt;((MROUND(AE302,0.175)+0.1)+(MROUND(AE302,0.175)-0.075))/2,MROUND(AE302,0.175)-0.0749,MROUND(AE302,0.175)+0.1001),'swingweight table'!$D$2:$D$2601,1))</f>
        <v>#N/A</v>
      </c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</row>
    <row r="303" spans="1:44" x14ac:dyDescent="0.2">
      <c r="A303" s="17"/>
      <c r="B303" s="61" t="e">
        <f>INDEX('swingweight table'!$B$2:$B$2601,MATCH(MROUND(AE303,0.175)+0.0001,'swingweight table'!$A$2:$A$2601,1))</f>
        <v>#N/A</v>
      </c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51"/>
      <c r="O303" s="51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7"/>
      <c r="AE303" s="60">
        <f t="shared" si="4"/>
        <v>0</v>
      </c>
      <c r="AF303" s="55" t="e">
        <f>INDEX('swingweight table'!$E$2:$E$2601,MATCH(IF(AE303&lt;((MROUND(AE303,0.175)+0.1)+(MROUND(AE303,0.175)-0.075))/2,MROUND(AE303,0.175)-0.0749,MROUND(AE303,0.175)+0.1001),'swingweight table'!$D$2:$D$2601,1))</f>
        <v>#N/A</v>
      </c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</row>
    <row r="304" spans="1:44" x14ac:dyDescent="0.2">
      <c r="A304" s="17"/>
      <c r="B304" s="61" t="e">
        <f>INDEX('swingweight table'!$B$2:$B$2601,MATCH(MROUND(AE304,0.175)+0.0001,'swingweight table'!$A$2:$A$2601,1))</f>
        <v>#N/A</v>
      </c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51"/>
      <c r="O304" s="51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7"/>
      <c r="AE304" s="60">
        <f t="shared" si="4"/>
        <v>0</v>
      </c>
      <c r="AF304" s="55" t="e">
        <f>INDEX('swingweight table'!$E$2:$E$2601,MATCH(IF(AE304&lt;((MROUND(AE304,0.175)+0.1)+(MROUND(AE304,0.175)-0.075))/2,MROUND(AE304,0.175)-0.0749,MROUND(AE304,0.175)+0.1001),'swingweight table'!$D$2:$D$2601,1))</f>
        <v>#N/A</v>
      </c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</row>
    <row r="305" spans="1:44" x14ac:dyDescent="0.2">
      <c r="A305" s="17"/>
      <c r="B305" s="61" t="e">
        <f>INDEX('swingweight table'!$B$2:$B$2601,MATCH(MROUND(AE305,0.175)+0.0001,'swingweight table'!$A$2:$A$2601,1))</f>
        <v>#N/A</v>
      </c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51"/>
      <c r="O305" s="51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7"/>
      <c r="AE305" s="60">
        <f t="shared" si="4"/>
        <v>0</v>
      </c>
      <c r="AF305" s="55" t="e">
        <f>INDEX('swingweight table'!$E$2:$E$2601,MATCH(IF(AE305&lt;((MROUND(AE305,0.175)+0.1)+(MROUND(AE305,0.175)-0.075))/2,MROUND(AE305,0.175)-0.0749,MROUND(AE305,0.175)+0.1001),'swingweight table'!$D$2:$D$2601,1))</f>
        <v>#N/A</v>
      </c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</row>
    <row r="306" spans="1:44" x14ac:dyDescent="0.2">
      <c r="A306" s="17"/>
      <c r="B306" s="61" t="e">
        <f>INDEX('swingweight table'!$B$2:$B$2601,MATCH(MROUND(AE306,0.175)+0.0001,'swingweight table'!$A$2:$A$2601,1))</f>
        <v>#N/A</v>
      </c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51"/>
      <c r="O306" s="51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7"/>
      <c r="AE306" s="60">
        <f t="shared" si="4"/>
        <v>0</v>
      </c>
      <c r="AF306" s="55" t="e">
        <f>INDEX('swingweight table'!$E$2:$E$2601,MATCH(IF(AE306&lt;((MROUND(AE306,0.175)+0.1)+(MROUND(AE306,0.175)-0.075))/2,MROUND(AE306,0.175)-0.0749,MROUND(AE306,0.175)+0.1001),'swingweight table'!$D$2:$D$2601,1))</f>
        <v>#N/A</v>
      </c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</row>
    <row r="307" spans="1:44" x14ac:dyDescent="0.2">
      <c r="A307" s="17"/>
      <c r="B307" s="61" t="e">
        <f>INDEX('swingweight table'!$B$2:$B$2601,MATCH(MROUND(AE307,0.175)+0.0001,'swingweight table'!$A$2:$A$2601,1))</f>
        <v>#N/A</v>
      </c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51"/>
      <c r="O307" s="51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7"/>
      <c r="AE307" s="60">
        <f t="shared" si="4"/>
        <v>0</v>
      </c>
      <c r="AF307" s="55" t="e">
        <f>INDEX('swingweight table'!$E$2:$E$2601,MATCH(IF(AE307&lt;((MROUND(AE307,0.175)+0.1)+(MROUND(AE307,0.175)-0.075))/2,MROUND(AE307,0.175)-0.0749,MROUND(AE307,0.175)+0.1001),'swingweight table'!$D$2:$D$2601,1))</f>
        <v>#N/A</v>
      </c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</row>
    <row r="308" spans="1:44" x14ac:dyDescent="0.2">
      <c r="A308" s="17"/>
      <c r="B308" s="61" t="e">
        <f>INDEX('swingweight table'!$B$2:$B$2601,MATCH(MROUND(AE308,0.175)+0.0001,'swingweight table'!$A$2:$A$2601,1))</f>
        <v>#N/A</v>
      </c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51"/>
      <c r="O308" s="51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7"/>
      <c r="AE308" s="60">
        <f t="shared" si="4"/>
        <v>0</v>
      </c>
      <c r="AF308" s="55" t="e">
        <f>INDEX('swingweight table'!$E$2:$E$2601,MATCH(IF(AE308&lt;((MROUND(AE308,0.175)+0.1)+(MROUND(AE308,0.175)-0.075))/2,MROUND(AE308,0.175)-0.0749,MROUND(AE308,0.175)+0.1001),'swingweight table'!$D$2:$D$2601,1))</f>
        <v>#N/A</v>
      </c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</row>
    <row r="309" spans="1:44" x14ac:dyDescent="0.2">
      <c r="A309" s="17"/>
      <c r="B309" s="61" t="e">
        <f>INDEX('swingweight table'!$B$2:$B$2601,MATCH(MROUND(AE309,0.175)+0.0001,'swingweight table'!$A$2:$A$2601,1))</f>
        <v>#N/A</v>
      </c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51"/>
      <c r="O309" s="51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7"/>
      <c r="AE309" s="60">
        <f t="shared" si="4"/>
        <v>0</v>
      </c>
      <c r="AF309" s="55" t="e">
        <f>INDEX('swingweight table'!$E$2:$E$2601,MATCH(IF(AE309&lt;((MROUND(AE309,0.175)+0.1)+(MROUND(AE309,0.175)-0.075))/2,MROUND(AE309,0.175)-0.0749,MROUND(AE309,0.175)+0.1001),'swingweight table'!$D$2:$D$2601,1))</f>
        <v>#N/A</v>
      </c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</row>
    <row r="310" spans="1:44" x14ac:dyDescent="0.2">
      <c r="A310" s="17"/>
      <c r="B310" s="61" t="e">
        <f>INDEX('swingweight table'!$B$2:$B$2601,MATCH(MROUND(AE310,0.175)+0.0001,'swingweight table'!$A$2:$A$2601,1))</f>
        <v>#N/A</v>
      </c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51"/>
      <c r="O310" s="51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7"/>
      <c r="AE310" s="60">
        <f t="shared" si="4"/>
        <v>0</v>
      </c>
      <c r="AF310" s="55" t="e">
        <f>INDEX('swingweight table'!$E$2:$E$2601,MATCH(IF(AE310&lt;((MROUND(AE310,0.175)+0.1)+(MROUND(AE310,0.175)-0.075))/2,MROUND(AE310,0.175)-0.0749,MROUND(AE310,0.175)+0.1001),'swingweight table'!$D$2:$D$2601,1))</f>
        <v>#N/A</v>
      </c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</row>
    <row r="311" spans="1:44" x14ac:dyDescent="0.2">
      <c r="A311" s="17"/>
      <c r="B311" s="61" t="e">
        <f>INDEX('swingweight table'!$B$2:$B$2601,MATCH(MROUND(AE311,0.175)+0.0001,'swingweight table'!$A$2:$A$2601,1))</f>
        <v>#N/A</v>
      </c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51"/>
      <c r="O311" s="51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7"/>
      <c r="AE311" s="60">
        <f t="shared" si="4"/>
        <v>0</v>
      </c>
      <c r="AF311" s="55" t="e">
        <f>INDEX('swingweight table'!$E$2:$E$2601,MATCH(IF(AE311&lt;((MROUND(AE311,0.175)+0.1)+(MROUND(AE311,0.175)-0.075))/2,MROUND(AE311,0.175)-0.0749,MROUND(AE311,0.175)+0.1001),'swingweight table'!$D$2:$D$2601,1))</f>
        <v>#N/A</v>
      </c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</row>
    <row r="312" spans="1:44" x14ac:dyDescent="0.2">
      <c r="A312" s="17"/>
      <c r="B312" s="61" t="e">
        <f>INDEX('swingweight table'!$B$2:$B$2601,MATCH(MROUND(AE312,0.175)+0.0001,'swingweight table'!$A$2:$A$2601,1))</f>
        <v>#N/A</v>
      </c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51"/>
      <c r="O312" s="51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7"/>
      <c r="AE312" s="60">
        <f t="shared" si="4"/>
        <v>0</v>
      </c>
      <c r="AF312" s="55" t="e">
        <f>INDEX('swingweight table'!$E$2:$E$2601,MATCH(IF(AE312&lt;((MROUND(AE312,0.175)+0.1)+(MROUND(AE312,0.175)-0.075))/2,MROUND(AE312,0.175)-0.0749,MROUND(AE312,0.175)+0.1001),'swingweight table'!$D$2:$D$2601,1))</f>
        <v>#N/A</v>
      </c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</row>
    <row r="313" spans="1:44" x14ac:dyDescent="0.2">
      <c r="A313" s="17"/>
      <c r="B313" s="61" t="e">
        <f>INDEX('swingweight table'!$B$2:$B$2601,MATCH(MROUND(AE313,0.175)+0.0001,'swingweight table'!$A$2:$A$2601,1))</f>
        <v>#N/A</v>
      </c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51"/>
      <c r="O313" s="51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7"/>
      <c r="AE313" s="60">
        <f t="shared" si="4"/>
        <v>0</v>
      </c>
      <c r="AF313" s="55" t="e">
        <f>INDEX('swingweight table'!$E$2:$E$2601,MATCH(IF(AE313&lt;((MROUND(AE313,0.175)+0.1)+(MROUND(AE313,0.175)-0.075))/2,MROUND(AE313,0.175)-0.0749,MROUND(AE313,0.175)+0.1001),'swingweight table'!$D$2:$D$2601,1))</f>
        <v>#N/A</v>
      </c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</row>
    <row r="314" spans="1:44" x14ac:dyDescent="0.2">
      <c r="A314" s="17"/>
      <c r="B314" s="61" t="e">
        <f>INDEX('swingweight table'!$B$2:$B$2601,MATCH(MROUND(AE314,0.175)+0.0001,'swingweight table'!$A$2:$A$2601,1))</f>
        <v>#N/A</v>
      </c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51"/>
      <c r="O314" s="51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7"/>
      <c r="AE314" s="60">
        <f t="shared" si="4"/>
        <v>0</v>
      </c>
      <c r="AF314" s="55" t="e">
        <f>INDEX('swingweight table'!$E$2:$E$2601,MATCH(IF(AE314&lt;((MROUND(AE314,0.175)+0.1)+(MROUND(AE314,0.175)-0.075))/2,MROUND(AE314,0.175)-0.0749,MROUND(AE314,0.175)+0.1001),'swingweight table'!$D$2:$D$2601,1))</f>
        <v>#N/A</v>
      </c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</row>
    <row r="315" spans="1:44" x14ac:dyDescent="0.2">
      <c r="A315" s="17"/>
      <c r="B315" s="61" t="e">
        <f>INDEX('swingweight table'!$B$2:$B$2601,MATCH(MROUND(AE315,0.175)+0.0001,'swingweight table'!$A$2:$A$2601,1))</f>
        <v>#N/A</v>
      </c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51"/>
      <c r="O315" s="51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7"/>
      <c r="AE315" s="60">
        <f t="shared" si="4"/>
        <v>0</v>
      </c>
      <c r="AF315" s="55" t="e">
        <f>INDEX('swingweight table'!$E$2:$E$2601,MATCH(IF(AE315&lt;((MROUND(AE315,0.175)+0.1)+(MROUND(AE315,0.175)-0.075))/2,MROUND(AE315,0.175)-0.0749,MROUND(AE315,0.175)+0.1001),'swingweight table'!$D$2:$D$2601,1))</f>
        <v>#N/A</v>
      </c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</row>
    <row r="316" spans="1:44" x14ac:dyDescent="0.2">
      <c r="A316" s="17"/>
      <c r="B316" s="61" t="e">
        <f>INDEX('swingweight table'!$B$2:$B$2601,MATCH(MROUND(AE316,0.175)+0.0001,'swingweight table'!$A$2:$A$2601,1))</f>
        <v>#N/A</v>
      </c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51"/>
      <c r="O316" s="51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7"/>
      <c r="AE316" s="60">
        <f t="shared" si="4"/>
        <v>0</v>
      </c>
      <c r="AF316" s="55" t="e">
        <f>INDEX('swingweight table'!$E$2:$E$2601,MATCH(IF(AE316&lt;((MROUND(AE316,0.175)+0.1)+(MROUND(AE316,0.175)-0.075))/2,MROUND(AE316,0.175)-0.0749,MROUND(AE316,0.175)+0.1001),'swingweight table'!$D$2:$D$2601,1))</f>
        <v>#N/A</v>
      </c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</row>
    <row r="317" spans="1:44" x14ac:dyDescent="0.2">
      <c r="A317" s="17"/>
      <c r="B317" s="61" t="e">
        <f>INDEX('swingweight table'!$B$2:$B$2601,MATCH(MROUND(AE317,0.175)+0.0001,'swingweight table'!$A$2:$A$2601,1))</f>
        <v>#N/A</v>
      </c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51"/>
      <c r="O317" s="51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7"/>
      <c r="AE317" s="60">
        <f t="shared" si="4"/>
        <v>0</v>
      </c>
      <c r="AF317" s="55" t="e">
        <f>INDEX('swingweight table'!$E$2:$E$2601,MATCH(IF(AE317&lt;((MROUND(AE317,0.175)+0.1)+(MROUND(AE317,0.175)-0.075))/2,MROUND(AE317,0.175)-0.0749,MROUND(AE317,0.175)+0.1001),'swingweight table'!$D$2:$D$2601,1))</f>
        <v>#N/A</v>
      </c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</row>
    <row r="318" spans="1:44" x14ac:dyDescent="0.2">
      <c r="A318" s="17"/>
      <c r="B318" s="61" t="e">
        <f>INDEX('swingweight table'!$B$2:$B$2601,MATCH(MROUND(AE318,0.175)+0.0001,'swingweight table'!$A$2:$A$2601,1))</f>
        <v>#N/A</v>
      </c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51"/>
      <c r="O318" s="51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7"/>
      <c r="AE318" s="60">
        <f t="shared" si="4"/>
        <v>0</v>
      </c>
      <c r="AF318" s="55" t="e">
        <f>INDEX('swingweight table'!$E$2:$E$2601,MATCH(IF(AE318&lt;((MROUND(AE318,0.175)+0.1)+(MROUND(AE318,0.175)-0.075))/2,MROUND(AE318,0.175)-0.0749,MROUND(AE318,0.175)+0.1001),'swingweight table'!$D$2:$D$2601,1))</f>
        <v>#N/A</v>
      </c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</row>
    <row r="319" spans="1:44" x14ac:dyDescent="0.2">
      <c r="A319" s="17"/>
      <c r="B319" s="61" t="e">
        <f>INDEX('swingweight table'!$B$2:$B$2601,MATCH(MROUND(AE319,0.175)+0.0001,'swingweight table'!$A$2:$A$2601,1))</f>
        <v>#N/A</v>
      </c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51"/>
      <c r="O319" s="51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7"/>
      <c r="AE319" s="60">
        <f t="shared" si="4"/>
        <v>0</v>
      </c>
      <c r="AF319" s="55" t="e">
        <f>INDEX('swingweight table'!$E$2:$E$2601,MATCH(IF(AE319&lt;((MROUND(AE319,0.175)+0.1)+(MROUND(AE319,0.175)-0.075))/2,MROUND(AE319,0.175)-0.0749,MROUND(AE319,0.175)+0.1001),'swingweight table'!$D$2:$D$2601,1))</f>
        <v>#N/A</v>
      </c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</row>
    <row r="320" spans="1:44" x14ac:dyDescent="0.2">
      <c r="A320" s="17"/>
      <c r="B320" s="61" t="e">
        <f>INDEX('swingweight table'!$B$2:$B$2601,MATCH(MROUND(AE320,0.175)+0.0001,'swingweight table'!$A$2:$A$2601,1))</f>
        <v>#N/A</v>
      </c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51"/>
      <c r="O320" s="51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7"/>
      <c r="AE320" s="60">
        <f t="shared" si="4"/>
        <v>0</v>
      </c>
      <c r="AF320" s="55" t="e">
        <f>INDEX('swingweight table'!$E$2:$E$2601,MATCH(IF(AE320&lt;((MROUND(AE320,0.175)+0.1)+(MROUND(AE320,0.175)-0.075))/2,MROUND(AE320,0.175)-0.0749,MROUND(AE320,0.175)+0.1001),'swingweight table'!$D$2:$D$2601,1))</f>
        <v>#N/A</v>
      </c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</row>
    <row r="321" spans="1:44" x14ac:dyDescent="0.2">
      <c r="A321" s="17"/>
      <c r="B321" s="61" t="e">
        <f>INDEX('swingweight table'!$B$2:$B$2601,MATCH(MROUND(AE321,0.175)+0.0001,'swingweight table'!$A$2:$A$2601,1))</f>
        <v>#N/A</v>
      </c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51"/>
      <c r="O321" s="51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7"/>
      <c r="AE321" s="60">
        <f t="shared" si="4"/>
        <v>0</v>
      </c>
      <c r="AF321" s="55" t="e">
        <f>INDEX('swingweight table'!$E$2:$E$2601,MATCH(IF(AE321&lt;((MROUND(AE321,0.175)+0.1)+(MROUND(AE321,0.175)-0.075))/2,MROUND(AE321,0.175)-0.0749,MROUND(AE321,0.175)+0.1001),'swingweight table'!$D$2:$D$2601,1))</f>
        <v>#N/A</v>
      </c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</row>
    <row r="322" spans="1:44" x14ac:dyDescent="0.2">
      <c r="A322" s="17"/>
      <c r="B322" s="61" t="e">
        <f>INDEX('swingweight table'!$B$2:$B$2601,MATCH(MROUND(AE322,0.175)+0.0001,'swingweight table'!$A$2:$A$2601,1))</f>
        <v>#N/A</v>
      </c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51"/>
      <c r="O322" s="51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7"/>
      <c r="AE322" s="60">
        <f t="shared" si="4"/>
        <v>0</v>
      </c>
      <c r="AF322" s="55" t="e">
        <f>INDEX('swingweight table'!$E$2:$E$2601,MATCH(IF(AE322&lt;((MROUND(AE322,0.175)+0.1)+(MROUND(AE322,0.175)-0.075))/2,MROUND(AE322,0.175)-0.0749,MROUND(AE322,0.175)+0.1001),'swingweight table'!$D$2:$D$2601,1))</f>
        <v>#N/A</v>
      </c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</row>
    <row r="323" spans="1:44" x14ac:dyDescent="0.2">
      <c r="A323" s="17"/>
      <c r="B323" s="61" t="e">
        <f>INDEX('swingweight table'!$B$2:$B$2601,MATCH(MROUND(AE323,0.175)+0.0001,'swingweight table'!$A$2:$A$2601,1))</f>
        <v>#N/A</v>
      </c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51"/>
      <c r="O323" s="51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7"/>
      <c r="AE323" s="60">
        <f t="shared" si="4"/>
        <v>0</v>
      </c>
      <c r="AF323" s="55" t="e">
        <f>INDEX('swingweight table'!$E$2:$E$2601,MATCH(IF(AE323&lt;((MROUND(AE323,0.175)+0.1)+(MROUND(AE323,0.175)-0.075))/2,MROUND(AE323,0.175)-0.0749,MROUND(AE323,0.175)+0.1001),'swingweight table'!$D$2:$D$2601,1))</f>
        <v>#N/A</v>
      </c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</row>
    <row r="324" spans="1:44" x14ac:dyDescent="0.2">
      <c r="A324" s="17"/>
      <c r="B324" s="61" t="e">
        <f>INDEX('swingweight table'!$B$2:$B$2601,MATCH(MROUND(AE324,0.175)+0.0001,'swingweight table'!$A$2:$A$2601,1))</f>
        <v>#N/A</v>
      </c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51"/>
      <c r="O324" s="51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7"/>
      <c r="AE324" s="60">
        <f t="shared" ref="AE324:AE387" si="5">(C324*0.035274)*(D324-14)+(E324*0.035274)*((F324+G324)-14)+(H324*0.035274)*(I324-14)+(J324*0.035274)*(K324-14)+(L324*0.035274)*(M324-14)+(N324*0.035274)*(O324-14)+(P324*0.035274)*(Q324-14)+(R324*0.035274)*(S324-14)+(T324*0.035274)*(U324-14)+(V324*0.035274)*(W324-14)+(X324*0.035274)*(Y324-14)+(Z324*0.035274)*(AA324-14)+(AB324*0.035274)*(AC324-14)</f>
        <v>0</v>
      </c>
      <c r="AF324" s="55" t="e">
        <f>INDEX('swingweight table'!$E$2:$E$2601,MATCH(IF(AE324&lt;((MROUND(AE324,0.175)+0.1)+(MROUND(AE324,0.175)-0.075))/2,MROUND(AE324,0.175)-0.0749,MROUND(AE324,0.175)+0.1001),'swingweight table'!$D$2:$D$2601,1))</f>
        <v>#N/A</v>
      </c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</row>
    <row r="325" spans="1:44" x14ac:dyDescent="0.2">
      <c r="A325" s="17"/>
      <c r="B325" s="61" t="e">
        <f>INDEX('swingweight table'!$B$2:$B$2601,MATCH(MROUND(AE325,0.175)+0.0001,'swingweight table'!$A$2:$A$2601,1))</f>
        <v>#N/A</v>
      </c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51"/>
      <c r="O325" s="51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7"/>
      <c r="AE325" s="60">
        <f t="shared" si="5"/>
        <v>0</v>
      </c>
      <c r="AF325" s="55" t="e">
        <f>INDEX('swingweight table'!$E$2:$E$2601,MATCH(IF(AE325&lt;((MROUND(AE325,0.175)+0.1)+(MROUND(AE325,0.175)-0.075))/2,MROUND(AE325,0.175)-0.0749,MROUND(AE325,0.175)+0.1001),'swingweight table'!$D$2:$D$2601,1))</f>
        <v>#N/A</v>
      </c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</row>
    <row r="326" spans="1:44" x14ac:dyDescent="0.2">
      <c r="A326" s="17"/>
      <c r="B326" s="61" t="e">
        <f>INDEX('swingweight table'!$B$2:$B$2601,MATCH(MROUND(AE326,0.175)+0.0001,'swingweight table'!$A$2:$A$2601,1))</f>
        <v>#N/A</v>
      </c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51"/>
      <c r="O326" s="51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7"/>
      <c r="AE326" s="60">
        <f t="shared" si="5"/>
        <v>0</v>
      </c>
      <c r="AF326" s="55" t="e">
        <f>INDEX('swingweight table'!$E$2:$E$2601,MATCH(IF(AE326&lt;((MROUND(AE326,0.175)+0.1)+(MROUND(AE326,0.175)-0.075))/2,MROUND(AE326,0.175)-0.0749,MROUND(AE326,0.175)+0.1001),'swingweight table'!$D$2:$D$2601,1))</f>
        <v>#N/A</v>
      </c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</row>
    <row r="327" spans="1:44" x14ac:dyDescent="0.2">
      <c r="A327" s="17"/>
      <c r="B327" s="61" t="e">
        <f>INDEX('swingweight table'!$B$2:$B$2601,MATCH(MROUND(AE327,0.175)+0.0001,'swingweight table'!$A$2:$A$2601,1))</f>
        <v>#N/A</v>
      </c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51"/>
      <c r="O327" s="51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7"/>
      <c r="AE327" s="60">
        <f t="shared" si="5"/>
        <v>0</v>
      </c>
      <c r="AF327" s="55" t="e">
        <f>INDEX('swingweight table'!$E$2:$E$2601,MATCH(IF(AE327&lt;((MROUND(AE327,0.175)+0.1)+(MROUND(AE327,0.175)-0.075))/2,MROUND(AE327,0.175)-0.0749,MROUND(AE327,0.175)+0.1001),'swingweight table'!$D$2:$D$2601,1))</f>
        <v>#N/A</v>
      </c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</row>
    <row r="328" spans="1:44" x14ac:dyDescent="0.2">
      <c r="A328" s="17"/>
      <c r="B328" s="61" t="e">
        <f>INDEX('swingweight table'!$B$2:$B$2601,MATCH(MROUND(AE328,0.175)+0.0001,'swingweight table'!$A$2:$A$2601,1))</f>
        <v>#N/A</v>
      </c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51"/>
      <c r="O328" s="51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7"/>
      <c r="AE328" s="60">
        <f t="shared" si="5"/>
        <v>0</v>
      </c>
      <c r="AF328" s="55" t="e">
        <f>INDEX('swingweight table'!$E$2:$E$2601,MATCH(IF(AE328&lt;((MROUND(AE328,0.175)+0.1)+(MROUND(AE328,0.175)-0.075))/2,MROUND(AE328,0.175)-0.0749,MROUND(AE328,0.175)+0.1001),'swingweight table'!$D$2:$D$2601,1))</f>
        <v>#N/A</v>
      </c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</row>
    <row r="329" spans="1:44" x14ac:dyDescent="0.2">
      <c r="A329" s="17"/>
      <c r="B329" s="61" t="e">
        <f>INDEX('swingweight table'!$B$2:$B$2601,MATCH(MROUND(AE329,0.175)+0.0001,'swingweight table'!$A$2:$A$2601,1))</f>
        <v>#N/A</v>
      </c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51"/>
      <c r="O329" s="51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7"/>
      <c r="AE329" s="60">
        <f t="shared" si="5"/>
        <v>0</v>
      </c>
      <c r="AF329" s="55" t="e">
        <f>INDEX('swingweight table'!$E$2:$E$2601,MATCH(IF(AE329&lt;((MROUND(AE329,0.175)+0.1)+(MROUND(AE329,0.175)-0.075))/2,MROUND(AE329,0.175)-0.0749,MROUND(AE329,0.175)+0.1001),'swingweight table'!$D$2:$D$2601,1))</f>
        <v>#N/A</v>
      </c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</row>
    <row r="330" spans="1:44" x14ac:dyDescent="0.2">
      <c r="A330" s="17"/>
      <c r="B330" s="61" t="e">
        <f>INDEX('swingweight table'!$B$2:$B$2601,MATCH(MROUND(AE330,0.175)+0.0001,'swingweight table'!$A$2:$A$2601,1))</f>
        <v>#N/A</v>
      </c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51"/>
      <c r="O330" s="51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7"/>
      <c r="AE330" s="60">
        <f t="shared" si="5"/>
        <v>0</v>
      </c>
      <c r="AF330" s="55" t="e">
        <f>INDEX('swingweight table'!$E$2:$E$2601,MATCH(IF(AE330&lt;((MROUND(AE330,0.175)+0.1)+(MROUND(AE330,0.175)-0.075))/2,MROUND(AE330,0.175)-0.0749,MROUND(AE330,0.175)+0.1001),'swingweight table'!$D$2:$D$2601,1))</f>
        <v>#N/A</v>
      </c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</row>
    <row r="331" spans="1:44" x14ac:dyDescent="0.2">
      <c r="A331" s="17"/>
      <c r="B331" s="61" t="e">
        <f>INDEX('swingweight table'!$B$2:$B$2601,MATCH(MROUND(AE331,0.175)+0.0001,'swingweight table'!$A$2:$A$2601,1))</f>
        <v>#N/A</v>
      </c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51"/>
      <c r="O331" s="51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7"/>
      <c r="AE331" s="60">
        <f t="shared" si="5"/>
        <v>0</v>
      </c>
      <c r="AF331" s="55" t="e">
        <f>INDEX('swingweight table'!$E$2:$E$2601,MATCH(IF(AE331&lt;((MROUND(AE331,0.175)+0.1)+(MROUND(AE331,0.175)-0.075))/2,MROUND(AE331,0.175)-0.0749,MROUND(AE331,0.175)+0.1001),'swingweight table'!$D$2:$D$2601,1))</f>
        <v>#N/A</v>
      </c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</row>
    <row r="332" spans="1:44" x14ac:dyDescent="0.2">
      <c r="A332" s="17"/>
      <c r="B332" s="61" t="e">
        <f>INDEX('swingweight table'!$B$2:$B$2601,MATCH(MROUND(AE332,0.175)+0.0001,'swingweight table'!$A$2:$A$2601,1))</f>
        <v>#N/A</v>
      </c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51"/>
      <c r="O332" s="51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7"/>
      <c r="AE332" s="60">
        <f t="shared" si="5"/>
        <v>0</v>
      </c>
      <c r="AF332" s="55" t="e">
        <f>INDEX('swingweight table'!$E$2:$E$2601,MATCH(IF(AE332&lt;((MROUND(AE332,0.175)+0.1)+(MROUND(AE332,0.175)-0.075))/2,MROUND(AE332,0.175)-0.0749,MROUND(AE332,0.175)+0.1001),'swingweight table'!$D$2:$D$2601,1))</f>
        <v>#N/A</v>
      </c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</row>
    <row r="333" spans="1:44" x14ac:dyDescent="0.2">
      <c r="A333" s="17"/>
      <c r="B333" s="61" t="e">
        <f>INDEX('swingweight table'!$B$2:$B$2601,MATCH(MROUND(AE333,0.175)+0.0001,'swingweight table'!$A$2:$A$2601,1))</f>
        <v>#N/A</v>
      </c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51"/>
      <c r="O333" s="51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7"/>
      <c r="AE333" s="60">
        <f t="shared" si="5"/>
        <v>0</v>
      </c>
      <c r="AF333" s="55" t="e">
        <f>INDEX('swingweight table'!$E$2:$E$2601,MATCH(IF(AE333&lt;((MROUND(AE333,0.175)+0.1)+(MROUND(AE333,0.175)-0.075))/2,MROUND(AE333,0.175)-0.0749,MROUND(AE333,0.175)+0.1001),'swingweight table'!$D$2:$D$2601,1))</f>
        <v>#N/A</v>
      </c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</row>
    <row r="334" spans="1:44" x14ac:dyDescent="0.2">
      <c r="A334" s="17"/>
      <c r="B334" s="61" t="e">
        <f>INDEX('swingweight table'!$B$2:$B$2601,MATCH(MROUND(AE334,0.175)+0.0001,'swingweight table'!$A$2:$A$2601,1))</f>
        <v>#N/A</v>
      </c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51"/>
      <c r="O334" s="51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7"/>
      <c r="AE334" s="60">
        <f t="shared" si="5"/>
        <v>0</v>
      </c>
      <c r="AF334" s="55" t="e">
        <f>INDEX('swingweight table'!$E$2:$E$2601,MATCH(IF(AE334&lt;((MROUND(AE334,0.175)+0.1)+(MROUND(AE334,0.175)-0.075))/2,MROUND(AE334,0.175)-0.0749,MROUND(AE334,0.175)+0.1001),'swingweight table'!$D$2:$D$2601,1))</f>
        <v>#N/A</v>
      </c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</row>
    <row r="335" spans="1:44" x14ac:dyDescent="0.2">
      <c r="A335" s="17"/>
      <c r="B335" s="61" t="e">
        <f>INDEX('swingweight table'!$B$2:$B$2601,MATCH(MROUND(AE335,0.175)+0.0001,'swingweight table'!$A$2:$A$2601,1))</f>
        <v>#N/A</v>
      </c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51"/>
      <c r="O335" s="51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7"/>
      <c r="AE335" s="60">
        <f t="shared" si="5"/>
        <v>0</v>
      </c>
      <c r="AF335" s="55" t="e">
        <f>INDEX('swingweight table'!$E$2:$E$2601,MATCH(IF(AE335&lt;((MROUND(AE335,0.175)+0.1)+(MROUND(AE335,0.175)-0.075))/2,MROUND(AE335,0.175)-0.0749,MROUND(AE335,0.175)+0.1001),'swingweight table'!$D$2:$D$2601,1))</f>
        <v>#N/A</v>
      </c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</row>
    <row r="336" spans="1:44" x14ac:dyDescent="0.2">
      <c r="A336" s="17"/>
      <c r="B336" s="61" t="e">
        <f>INDEX('swingweight table'!$B$2:$B$2601,MATCH(MROUND(AE336,0.175)+0.0001,'swingweight table'!$A$2:$A$2601,1))</f>
        <v>#N/A</v>
      </c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51"/>
      <c r="O336" s="51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7"/>
      <c r="AE336" s="60">
        <f t="shared" si="5"/>
        <v>0</v>
      </c>
      <c r="AF336" s="55" t="e">
        <f>INDEX('swingweight table'!$E$2:$E$2601,MATCH(IF(AE336&lt;((MROUND(AE336,0.175)+0.1)+(MROUND(AE336,0.175)-0.075))/2,MROUND(AE336,0.175)-0.0749,MROUND(AE336,0.175)+0.1001),'swingweight table'!$D$2:$D$2601,1))</f>
        <v>#N/A</v>
      </c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</row>
    <row r="337" spans="1:44" x14ac:dyDescent="0.2">
      <c r="A337" s="17"/>
      <c r="B337" s="61" t="e">
        <f>INDEX('swingweight table'!$B$2:$B$2601,MATCH(MROUND(AE337,0.175)+0.0001,'swingweight table'!$A$2:$A$2601,1))</f>
        <v>#N/A</v>
      </c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51"/>
      <c r="O337" s="51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7"/>
      <c r="AE337" s="60">
        <f t="shared" si="5"/>
        <v>0</v>
      </c>
      <c r="AF337" s="55" t="e">
        <f>INDEX('swingweight table'!$E$2:$E$2601,MATCH(IF(AE337&lt;((MROUND(AE337,0.175)+0.1)+(MROUND(AE337,0.175)-0.075))/2,MROUND(AE337,0.175)-0.0749,MROUND(AE337,0.175)+0.1001),'swingweight table'!$D$2:$D$2601,1))</f>
        <v>#N/A</v>
      </c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</row>
    <row r="338" spans="1:44" x14ac:dyDescent="0.2">
      <c r="A338" s="17"/>
      <c r="B338" s="61" t="e">
        <f>INDEX('swingweight table'!$B$2:$B$2601,MATCH(MROUND(AE338,0.175)+0.0001,'swingweight table'!$A$2:$A$2601,1))</f>
        <v>#N/A</v>
      </c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51"/>
      <c r="O338" s="51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7"/>
      <c r="AE338" s="60">
        <f t="shared" si="5"/>
        <v>0</v>
      </c>
      <c r="AF338" s="55" t="e">
        <f>INDEX('swingweight table'!$E$2:$E$2601,MATCH(IF(AE338&lt;((MROUND(AE338,0.175)+0.1)+(MROUND(AE338,0.175)-0.075))/2,MROUND(AE338,0.175)-0.0749,MROUND(AE338,0.175)+0.1001),'swingweight table'!$D$2:$D$2601,1))</f>
        <v>#N/A</v>
      </c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</row>
    <row r="339" spans="1:44" x14ac:dyDescent="0.2">
      <c r="A339" s="17"/>
      <c r="B339" s="61" t="e">
        <f>INDEX('swingweight table'!$B$2:$B$2601,MATCH(MROUND(AE339,0.175)+0.0001,'swingweight table'!$A$2:$A$2601,1))</f>
        <v>#N/A</v>
      </c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51"/>
      <c r="O339" s="51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7"/>
      <c r="AE339" s="60">
        <f t="shared" si="5"/>
        <v>0</v>
      </c>
      <c r="AF339" s="55" t="e">
        <f>INDEX('swingweight table'!$E$2:$E$2601,MATCH(IF(AE339&lt;((MROUND(AE339,0.175)+0.1)+(MROUND(AE339,0.175)-0.075))/2,MROUND(AE339,0.175)-0.0749,MROUND(AE339,0.175)+0.1001),'swingweight table'!$D$2:$D$2601,1))</f>
        <v>#N/A</v>
      </c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</row>
    <row r="340" spans="1:44" x14ac:dyDescent="0.2">
      <c r="A340" s="17"/>
      <c r="B340" s="61" t="e">
        <f>INDEX('swingweight table'!$B$2:$B$2601,MATCH(MROUND(AE340,0.175)+0.0001,'swingweight table'!$A$2:$A$2601,1))</f>
        <v>#N/A</v>
      </c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51"/>
      <c r="O340" s="51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7"/>
      <c r="AE340" s="60">
        <f t="shared" si="5"/>
        <v>0</v>
      </c>
      <c r="AF340" s="55" t="e">
        <f>INDEX('swingweight table'!$E$2:$E$2601,MATCH(IF(AE340&lt;((MROUND(AE340,0.175)+0.1)+(MROUND(AE340,0.175)-0.075))/2,MROUND(AE340,0.175)-0.0749,MROUND(AE340,0.175)+0.1001),'swingweight table'!$D$2:$D$2601,1))</f>
        <v>#N/A</v>
      </c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</row>
    <row r="341" spans="1:44" x14ac:dyDescent="0.2">
      <c r="A341" s="17"/>
      <c r="B341" s="61" t="e">
        <f>INDEX('swingweight table'!$B$2:$B$2601,MATCH(MROUND(AE341,0.175)+0.0001,'swingweight table'!$A$2:$A$2601,1))</f>
        <v>#N/A</v>
      </c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51"/>
      <c r="O341" s="51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7"/>
      <c r="AE341" s="60">
        <f t="shared" si="5"/>
        <v>0</v>
      </c>
      <c r="AF341" s="55" t="e">
        <f>INDEX('swingweight table'!$E$2:$E$2601,MATCH(IF(AE341&lt;((MROUND(AE341,0.175)+0.1)+(MROUND(AE341,0.175)-0.075))/2,MROUND(AE341,0.175)-0.0749,MROUND(AE341,0.175)+0.1001),'swingweight table'!$D$2:$D$2601,1))</f>
        <v>#N/A</v>
      </c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</row>
    <row r="342" spans="1:44" x14ac:dyDescent="0.2">
      <c r="A342" s="17"/>
      <c r="B342" s="61" t="e">
        <f>INDEX('swingweight table'!$B$2:$B$2601,MATCH(MROUND(AE342,0.175)+0.0001,'swingweight table'!$A$2:$A$2601,1))</f>
        <v>#N/A</v>
      </c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51"/>
      <c r="O342" s="51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7"/>
      <c r="AE342" s="60">
        <f t="shared" si="5"/>
        <v>0</v>
      </c>
      <c r="AF342" s="55" t="e">
        <f>INDEX('swingweight table'!$E$2:$E$2601,MATCH(IF(AE342&lt;((MROUND(AE342,0.175)+0.1)+(MROUND(AE342,0.175)-0.075))/2,MROUND(AE342,0.175)-0.0749,MROUND(AE342,0.175)+0.1001),'swingweight table'!$D$2:$D$2601,1))</f>
        <v>#N/A</v>
      </c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</row>
    <row r="343" spans="1:44" x14ac:dyDescent="0.2">
      <c r="A343" s="17"/>
      <c r="B343" s="61" t="e">
        <f>INDEX('swingweight table'!$B$2:$B$2601,MATCH(MROUND(AE343,0.175)+0.0001,'swingweight table'!$A$2:$A$2601,1))</f>
        <v>#N/A</v>
      </c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51"/>
      <c r="O343" s="51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7"/>
      <c r="AE343" s="60">
        <f t="shared" si="5"/>
        <v>0</v>
      </c>
      <c r="AF343" s="55" t="e">
        <f>INDEX('swingweight table'!$E$2:$E$2601,MATCH(IF(AE343&lt;((MROUND(AE343,0.175)+0.1)+(MROUND(AE343,0.175)-0.075))/2,MROUND(AE343,0.175)-0.0749,MROUND(AE343,0.175)+0.1001),'swingweight table'!$D$2:$D$2601,1))</f>
        <v>#N/A</v>
      </c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</row>
    <row r="344" spans="1:44" x14ac:dyDescent="0.2">
      <c r="A344" s="17"/>
      <c r="B344" s="61" t="e">
        <f>INDEX('swingweight table'!$B$2:$B$2601,MATCH(MROUND(AE344,0.175)+0.0001,'swingweight table'!$A$2:$A$2601,1))</f>
        <v>#N/A</v>
      </c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51"/>
      <c r="O344" s="51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7"/>
      <c r="AE344" s="60">
        <f t="shared" si="5"/>
        <v>0</v>
      </c>
      <c r="AF344" s="55" t="e">
        <f>INDEX('swingweight table'!$E$2:$E$2601,MATCH(IF(AE344&lt;((MROUND(AE344,0.175)+0.1)+(MROUND(AE344,0.175)-0.075))/2,MROUND(AE344,0.175)-0.0749,MROUND(AE344,0.175)+0.1001),'swingweight table'!$D$2:$D$2601,1))</f>
        <v>#N/A</v>
      </c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</row>
    <row r="345" spans="1:44" x14ac:dyDescent="0.2">
      <c r="A345" s="17"/>
      <c r="B345" s="61" t="e">
        <f>INDEX('swingweight table'!$B$2:$B$2601,MATCH(MROUND(AE345,0.175)+0.0001,'swingweight table'!$A$2:$A$2601,1))</f>
        <v>#N/A</v>
      </c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51"/>
      <c r="O345" s="51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7"/>
      <c r="AE345" s="60">
        <f t="shared" si="5"/>
        <v>0</v>
      </c>
      <c r="AF345" s="55" t="e">
        <f>INDEX('swingweight table'!$E$2:$E$2601,MATCH(IF(AE345&lt;((MROUND(AE345,0.175)+0.1)+(MROUND(AE345,0.175)-0.075))/2,MROUND(AE345,0.175)-0.0749,MROUND(AE345,0.175)+0.1001),'swingweight table'!$D$2:$D$2601,1))</f>
        <v>#N/A</v>
      </c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</row>
    <row r="346" spans="1:44" x14ac:dyDescent="0.2">
      <c r="A346" s="17"/>
      <c r="B346" s="61" t="e">
        <f>INDEX('swingweight table'!$B$2:$B$2601,MATCH(MROUND(AE346,0.175)+0.0001,'swingweight table'!$A$2:$A$2601,1))</f>
        <v>#N/A</v>
      </c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51"/>
      <c r="O346" s="51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7"/>
      <c r="AE346" s="60">
        <f t="shared" si="5"/>
        <v>0</v>
      </c>
      <c r="AF346" s="55" t="e">
        <f>INDEX('swingweight table'!$E$2:$E$2601,MATCH(IF(AE346&lt;((MROUND(AE346,0.175)+0.1)+(MROUND(AE346,0.175)-0.075))/2,MROUND(AE346,0.175)-0.0749,MROUND(AE346,0.175)+0.1001),'swingweight table'!$D$2:$D$2601,1))</f>
        <v>#N/A</v>
      </c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</row>
    <row r="347" spans="1:44" x14ac:dyDescent="0.2">
      <c r="A347" s="17"/>
      <c r="B347" s="61" t="e">
        <f>INDEX('swingweight table'!$B$2:$B$2601,MATCH(MROUND(AE347,0.175)+0.0001,'swingweight table'!$A$2:$A$2601,1))</f>
        <v>#N/A</v>
      </c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51"/>
      <c r="O347" s="51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7"/>
      <c r="AE347" s="60">
        <f t="shared" si="5"/>
        <v>0</v>
      </c>
      <c r="AF347" s="55" t="e">
        <f>INDEX('swingweight table'!$E$2:$E$2601,MATCH(IF(AE347&lt;((MROUND(AE347,0.175)+0.1)+(MROUND(AE347,0.175)-0.075))/2,MROUND(AE347,0.175)-0.0749,MROUND(AE347,0.175)+0.1001),'swingweight table'!$D$2:$D$2601,1))</f>
        <v>#N/A</v>
      </c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</row>
    <row r="348" spans="1:44" x14ac:dyDescent="0.2">
      <c r="A348" s="17"/>
      <c r="B348" s="61" t="e">
        <f>INDEX('swingweight table'!$B$2:$B$2601,MATCH(MROUND(AE348,0.175)+0.0001,'swingweight table'!$A$2:$A$2601,1))</f>
        <v>#N/A</v>
      </c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51"/>
      <c r="O348" s="51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7"/>
      <c r="AE348" s="60">
        <f t="shared" si="5"/>
        <v>0</v>
      </c>
      <c r="AF348" s="55" t="e">
        <f>INDEX('swingweight table'!$E$2:$E$2601,MATCH(IF(AE348&lt;((MROUND(AE348,0.175)+0.1)+(MROUND(AE348,0.175)-0.075))/2,MROUND(AE348,0.175)-0.0749,MROUND(AE348,0.175)+0.1001),'swingweight table'!$D$2:$D$2601,1))</f>
        <v>#N/A</v>
      </c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</row>
    <row r="349" spans="1:44" x14ac:dyDescent="0.2">
      <c r="A349" s="17"/>
      <c r="B349" s="61" t="e">
        <f>INDEX('swingweight table'!$B$2:$B$2601,MATCH(MROUND(AE349,0.175)+0.0001,'swingweight table'!$A$2:$A$2601,1))</f>
        <v>#N/A</v>
      </c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51"/>
      <c r="O349" s="51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7"/>
      <c r="AE349" s="60">
        <f t="shared" si="5"/>
        <v>0</v>
      </c>
      <c r="AF349" s="55" t="e">
        <f>INDEX('swingweight table'!$E$2:$E$2601,MATCH(IF(AE349&lt;((MROUND(AE349,0.175)+0.1)+(MROUND(AE349,0.175)-0.075))/2,MROUND(AE349,0.175)-0.0749,MROUND(AE349,0.175)+0.1001),'swingweight table'!$D$2:$D$2601,1))</f>
        <v>#N/A</v>
      </c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</row>
    <row r="350" spans="1:44" x14ac:dyDescent="0.2">
      <c r="A350" s="17"/>
      <c r="B350" s="61" t="e">
        <f>INDEX('swingweight table'!$B$2:$B$2601,MATCH(MROUND(AE350,0.175)+0.0001,'swingweight table'!$A$2:$A$2601,1))</f>
        <v>#N/A</v>
      </c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51"/>
      <c r="O350" s="51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7"/>
      <c r="AE350" s="60">
        <f t="shared" si="5"/>
        <v>0</v>
      </c>
      <c r="AF350" s="55" t="e">
        <f>INDEX('swingweight table'!$E$2:$E$2601,MATCH(IF(AE350&lt;((MROUND(AE350,0.175)+0.1)+(MROUND(AE350,0.175)-0.075))/2,MROUND(AE350,0.175)-0.0749,MROUND(AE350,0.175)+0.1001),'swingweight table'!$D$2:$D$2601,1))</f>
        <v>#N/A</v>
      </c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</row>
    <row r="351" spans="1:44" x14ac:dyDescent="0.2">
      <c r="A351" s="17"/>
      <c r="B351" s="61" t="e">
        <f>INDEX('swingweight table'!$B$2:$B$2601,MATCH(MROUND(AE351,0.175)+0.0001,'swingweight table'!$A$2:$A$2601,1))</f>
        <v>#N/A</v>
      </c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51"/>
      <c r="O351" s="51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7"/>
      <c r="AE351" s="60">
        <f t="shared" si="5"/>
        <v>0</v>
      </c>
      <c r="AF351" s="55" t="e">
        <f>INDEX('swingweight table'!$E$2:$E$2601,MATCH(IF(AE351&lt;((MROUND(AE351,0.175)+0.1)+(MROUND(AE351,0.175)-0.075))/2,MROUND(AE351,0.175)-0.0749,MROUND(AE351,0.175)+0.1001),'swingweight table'!$D$2:$D$2601,1))</f>
        <v>#N/A</v>
      </c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</row>
    <row r="352" spans="1:44" x14ac:dyDescent="0.2">
      <c r="A352" s="17"/>
      <c r="B352" s="61" t="e">
        <f>INDEX('swingweight table'!$B$2:$B$2601,MATCH(MROUND(AE352,0.175)+0.0001,'swingweight table'!$A$2:$A$2601,1))</f>
        <v>#N/A</v>
      </c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51"/>
      <c r="O352" s="51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7"/>
      <c r="AE352" s="60">
        <f t="shared" si="5"/>
        <v>0</v>
      </c>
      <c r="AF352" s="55" t="e">
        <f>INDEX('swingweight table'!$E$2:$E$2601,MATCH(IF(AE352&lt;((MROUND(AE352,0.175)+0.1)+(MROUND(AE352,0.175)-0.075))/2,MROUND(AE352,0.175)-0.0749,MROUND(AE352,0.175)+0.1001),'swingweight table'!$D$2:$D$2601,1))</f>
        <v>#N/A</v>
      </c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</row>
    <row r="353" spans="1:44" x14ac:dyDescent="0.2">
      <c r="A353" s="17"/>
      <c r="B353" s="61" t="e">
        <f>INDEX('swingweight table'!$B$2:$B$2601,MATCH(MROUND(AE353,0.175)+0.0001,'swingweight table'!$A$2:$A$2601,1))</f>
        <v>#N/A</v>
      </c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51"/>
      <c r="O353" s="51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7"/>
      <c r="AE353" s="60">
        <f t="shared" si="5"/>
        <v>0</v>
      </c>
      <c r="AF353" s="55" t="e">
        <f>INDEX('swingweight table'!$E$2:$E$2601,MATCH(IF(AE353&lt;((MROUND(AE353,0.175)+0.1)+(MROUND(AE353,0.175)-0.075))/2,MROUND(AE353,0.175)-0.0749,MROUND(AE353,0.175)+0.1001),'swingweight table'!$D$2:$D$2601,1))</f>
        <v>#N/A</v>
      </c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</row>
    <row r="354" spans="1:44" x14ac:dyDescent="0.2">
      <c r="A354" s="17"/>
      <c r="B354" s="61" t="e">
        <f>INDEX('swingweight table'!$B$2:$B$2601,MATCH(MROUND(AE354,0.175)+0.0001,'swingweight table'!$A$2:$A$2601,1))</f>
        <v>#N/A</v>
      </c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51"/>
      <c r="O354" s="51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7"/>
      <c r="AE354" s="60">
        <f t="shared" si="5"/>
        <v>0</v>
      </c>
      <c r="AF354" s="55" t="e">
        <f>INDEX('swingweight table'!$E$2:$E$2601,MATCH(IF(AE354&lt;((MROUND(AE354,0.175)+0.1)+(MROUND(AE354,0.175)-0.075))/2,MROUND(AE354,0.175)-0.0749,MROUND(AE354,0.175)+0.1001),'swingweight table'!$D$2:$D$2601,1))</f>
        <v>#N/A</v>
      </c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</row>
    <row r="355" spans="1:44" x14ac:dyDescent="0.2">
      <c r="A355" s="17"/>
      <c r="B355" s="61" t="e">
        <f>INDEX('swingweight table'!$B$2:$B$2601,MATCH(MROUND(AE355,0.175)+0.0001,'swingweight table'!$A$2:$A$2601,1))</f>
        <v>#N/A</v>
      </c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51"/>
      <c r="O355" s="51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7"/>
      <c r="AE355" s="60">
        <f t="shared" si="5"/>
        <v>0</v>
      </c>
      <c r="AF355" s="55" t="e">
        <f>INDEX('swingweight table'!$E$2:$E$2601,MATCH(IF(AE355&lt;((MROUND(AE355,0.175)+0.1)+(MROUND(AE355,0.175)-0.075))/2,MROUND(AE355,0.175)-0.0749,MROUND(AE355,0.175)+0.1001),'swingweight table'!$D$2:$D$2601,1))</f>
        <v>#N/A</v>
      </c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</row>
    <row r="356" spans="1:44" x14ac:dyDescent="0.2">
      <c r="A356" s="17"/>
      <c r="B356" s="61" t="e">
        <f>INDEX('swingweight table'!$B$2:$B$2601,MATCH(MROUND(AE356,0.175)+0.0001,'swingweight table'!$A$2:$A$2601,1))</f>
        <v>#N/A</v>
      </c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51"/>
      <c r="O356" s="51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7"/>
      <c r="AE356" s="60">
        <f t="shared" si="5"/>
        <v>0</v>
      </c>
      <c r="AF356" s="55" t="e">
        <f>INDEX('swingweight table'!$E$2:$E$2601,MATCH(IF(AE356&lt;((MROUND(AE356,0.175)+0.1)+(MROUND(AE356,0.175)-0.075))/2,MROUND(AE356,0.175)-0.0749,MROUND(AE356,0.175)+0.1001),'swingweight table'!$D$2:$D$2601,1))</f>
        <v>#N/A</v>
      </c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</row>
    <row r="357" spans="1:44" x14ac:dyDescent="0.2">
      <c r="A357" s="17"/>
      <c r="B357" s="61" t="e">
        <f>INDEX('swingweight table'!$B$2:$B$2601,MATCH(MROUND(AE357,0.175)+0.0001,'swingweight table'!$A$2:$A$2601,1))</f>
        <v>#N/A</v>
      </c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51"/>
      <c r="O357" s="51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7"/>
      <c r="AE357" s="60">
        <f t="shared" si="5"/>
        <v>0</v>
      </c>
      <c r="AF357" s="55" t="e">
        <f>INDEX('swingweight table'!$E$2:$E$2601,MATCH(IF(AE357&lt;((MROUND(AE357,0.175)+0.1)+(MROUND(AE357,0.175)-0.075))/2,MROUND(AE357,0.175)-0.0749,MROUND(AE357,0.175)+0.1001),'swingweight table'!$D$2:$D$2601,1))</f>
        <v>#N/A</v>
      </c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</row>
    <row r="358" spans="1:44" x14ac:dyDescent="0.2">
      <c r="A358" s="17"/>
      <c r="B358" s="61" t="e">
        <f>INDEX('swingweight table'!$B$2:$B$2601,MATCH(MROUND(AE358,0.175)+0.0001,'swingweight table'!$A$2:$A$2601,1))</f>
        <v>#N/A</v>
      </c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51"/>
      <c r="O358" s="51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7"/>
      <c r="AE358" s="60">
        <f t="shared" si="5"/>
        <v>0</v>
      </c>
      <c r="AF358" s="55" t="e">
        <f>INDEX('swingweight table'!$E$2:$E$2601,MATCH(IF(AE358&lt;((MROUND(AE358,0.175)+0.1)+(MROUND(AE358,0.175)-0.075))/2,MROUND(AE358,0.175)-0.0749,MROUND(AE358,0.175)+0.1001),'swingweight table'!$D$2:$D$2601,1))</f>
        <v>#N/A</v>
      </c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</row>
    <row r="359" spans="1:44" x14ac:dyDescent="0.2">
      <c r="A359" s="17"/>
      <c r="B359" s="61" t="e">
        <f>INDEX('swingweight table'!$B$2:$B$2601,MATCH(MROUND(AE359,0.175)+0.0001,'swingweight table'!$A$2:$A$2601,1))</f>
        <v>#N/A</v>
      </c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51"/>
      <c r="O359" s="51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7"/>
      <c r="AE359" s="60">
        <f t="shared" si="5"/>
        <v>0</v>
      </c>
      <c r="AF359" s="55" t="e">
        <f>INDEX('swingweight table'!$E$2:$E$2601,MATCH(IF(AE359&lt;((MROUND(AE359,0.175)+0.1)+(MROUND(AE359,0.175)-0.075))/2,MROUND(AE359,0.175)-0.0749,MROUND(AE359,0.175)+0.1001),'swingweight table'!$D$2:$D$2601,1))</f>
        <v>#N/A</v>
      </c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</row>
    <row r="360" spans="1:44" x14ac:dyDescent="0.2">
      <c r="A360" s="17"/>
      <c r="B360" s="61" t="e">
        <f>INDEX('swingweight table'!$B$2:$B$2601,MATCH(MROUND(AE360,0.175)+0.0001,'swingweight table'!$A$2:$A$2601,1))</f>
        <v>#N/A</v>
      </c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51"/>
      <c r="O360" s="51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7"/>
      <c r="AE360" s="60">
        <f t="shared" si="5"/>
        <v>0</v>
      </c>
      <c r="AF360" s="55" t="e">
        <f>INDEX('swingweight table'!$E$2:$E$2601,MATCH(IF(AE360&lt;((MROUND(AE360,0.175)+0.1)+(MROUND(AE360,0.175)-0.075))/2,MROUND(AE360,0.175)-0.0749,MROUND(AE360,0.175)+0.1001),'swingweight table'!$D$2:$D$2601,1))</f>
        <v>#N/A</v>
      </c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</row>
    <row r="361" spans="1:44" x14ac:dyDescent="0.2">
      <c r="A361" s="17"/>
      <c r="B361" s="61" t="e">
        <f>INDEX('swingweight table'!$B$2:$B$2601,MATCH(MROUND(AE361,0.175)+0.0001,'swingweight table'!$A$2:$A$2601,1))</f>
        <v>#N/A</v>
      </c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51"/>
      <c r="O361" s="51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7"/>
      <c r="AE361" s="60">
        <f t="shared" si="5"/>
        <v>0</v>
      </c>
      <c r="AF361" s="55" t="e">
        <f>INDEX('swingweight table'!$E$2:$E$2601,MATCH(IF(AE361&lt;((MROUND(AE361,0.175)+0.1)+(MROUND(AE361,0.175)-0.075))/2,MROUND(AE361,0.175)-0.0749,MROUND(AE361,0.175)+0.1001),'swingweight table'!$D$2:$D$2601,1))</f>
        <v>#N/A</v>
      </c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</row>
    <row r="362" spans="1:44" x14ac:dyDescent="0.2">
      <c r="A362" s="17"/>
      <c r="B362" s="61" t="e">
        <f>INDEX('swingweight table'!$B$2:$B$2601,MATCH(MROUND(AE362,0.175)+0.0001,'swingweight table'!$A$2:$A$2601,1))</f>
        <v>#N/A</v>
      </c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51"/>
      <c r="O362" s="51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7"/>
      <c r="AE362" s="60">
        <f t="shared" si="5"/>
        <v>0</v>
      </c>
      <c r="AF362" s="55" t="e">
        <f>INDEX('swingweight table'!$E$2:$E$2601,MATCH(IF(AE362&lt;((MROUND(AE362,0.175)+0.1)+(MROUND(AE362,0.175)-0.075))/2,MROUND(AE362,0.175)-0.0749,MROUND(AE362,0.175)+0.1001),'swingweight table'!$D$2:$D$2601,1))</f>
        <v>#N/A</v>
      </c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</row>
    <row r="363" spans="1:44" x14ac:dyDescent="0.2">
      <c r="A363" s="17"/>
      <c r="B363" s="61" t="e">
        <f>INDEX('swingweight table'!$B$2:$B$2601,MATCH(MROUND(AE363,0.175)+0.0001,'swingweight table'!$A$2:$A$2601,1))</f>
        <v>#N/A</v>
      </c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51"/>
      <c r="O363" s="51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7"/>
      <c r="AE363" s="60">
        <f t="shared" si="5"/>
        <v>0</v>
      </c>
      <c r="AF363" s="55" t="e">
        <f>INDEX('swingweight table'!$E$2:$E$2601,MATCH(IF(AE363&lt;((MROUND(AE363,0.175)+0.1)+(MROUND(AE363,0.175)-0.075))/2,MROUND(AE363,0.175)-0.0749,MROUND(AE363,0.175)+0.1001),'swingweight table'!$D$2:$D$2601,1))</f>
        <v>#N/A</v>
      </c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</row>
    <row r="364" spans="1:44" x14ac:dyDescent="0.2">
      <c r="A364" s="17"/>
      <c r="B364" s="61" t="e">
        <f>INDEX('swingweight table'!$B$2:$B$2601,MATCH(MROUND(AE364,0.175)+0.0001,'swingweight table'!$A$2:$A$2601,1))</f>
        <v>#N/A</v>
      </c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51"/>
      <c r="O364" s="51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7"/>
      <c r="AE364" s="60">
        <f t="shared" si="5"/>
        <v>0</v>
      </c>
      <c r="AF364" s="55" t="e">
        <f>INDEX('swingweight table'!$E$2:$E$2601,MATCH(IF(AE364&lt;((MROUND(AE364,0.175)+0.1)+(MROUND(AE364,0.175)-0.075))/2,MROUND(AE364,0.175)-0.0749,MROUND(AE364,0.175)+0.1001),'swingweight table'!$D$2:$D$2601,1))</f>
        <v>#N/A</v>
      </c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</row>
    <row r="365" spans="1:44" x14ac:dyDescent="0.2">
      <c r="A365" s="17"/>
      <c r="B365" s="61" t="e">
        <f>INDEX('swingweight table'!$B$2:$B$2601,MATCH(MROUND(AE365,0.175)+0.0001,'swingweight table'!$A$2:$A$2601,1))</f>
        <v>#N/A</v>
      </c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51"/>
      <c r="O365" s="51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7"/>
      <c r="AE365" s="60">
        <f t="shared" si="5"/>
        <v>0</v>
      </c>
      <c r="AF365" s="55" t="e">
        <f>INDEX('swingweight table'!$E$2:$E$2601,MATCH(IF(AE365&lt;((MROUND(AE365,0.175)+0.1)+(MROUND(AE365,0.175)-0.075))/2,MROUND(AE365,0.175)-0.0749,MROUND(AE365,0.175)+0.1001),'swingweight table'!$D$2:$D$2601,1))</f>
        <v>#N/A</v>
      </c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</row>
    <row r="366" spans="1:44" x14ac:dyDescent="0.2">
      <c r="A366" s="17"/>
      <c r="B366" s="61" t="e">
        <f>INDEX('swingweight table'!$B$2:$B$2601,MATCH(MROUND(AE366,0.175)+0.0001,'swingweight table'!$A$2:$A$2601,1))</f>
        <v>#N/A</v>
      </c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51"/>
      <c r="O366" s="51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7"/>
      <c r="AE366" s="60">
        <f t="shared" si="5"/>
        <v>0</v>
      </c>
      <c r="AF366" s="55" t="e">
        <f>INDEX('swingweight table'!$E$2:$E$2601,MATCH(IF(AE366&lt;((MROUND(AE366,0.175)+0.1)+(MROUND(AE366,0.175)-0.075))/2,MROUND(AE366,0.175)-0.0749,MROUND(AE366,0.175)+0.1001),'swingweight table'!$D$2:$D$2601,1))</f>
        <v>#N/A</v>
      </c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</row>
    <row r="367" spans="1:44" x14ac:dyDescent="0.2">
      <c r="A367" s="17"/>
      <c r="B367" s="61" t="e">
        <f>INDEX('swingweight table'!$B$2:$B$2601,MATCH(MROUND(AE367,0.175)+0.0001,'swingweight table'!$A$2:$A$2601,1))</f>
        <v>#N/A</v>
      </c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51"/>
      <c r="O367" s="51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7"/>
      <c r="AE367" s="60">
        <f t="shared" si="5"/>
        <v>0</v>
      </c>
      <c r="AF367" s="55" t="e">
        <f>INDEX('swingweight table'!$E$2:$E$2601,MATCH(IF(AE367&lt;((MROUND(AE367,0.175)+0.1)+(MROUND(AE367,0.175)-0.075))/2,MROUND(AE367,0.175)-0.0749,MROUND(AE367,0.175)+0.1001),'swingweight table'!$D$2:$D$2601,1))</f>
        <v>#N/A</v>
      </c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</row>
    <row r="368" spans="1:44" x14ac:dyDescent="0.2">
      <c r="A368" s="17"/>
      <c r="B368" s="61" t="e">
        <f>INDEX('swingweight table'!$B$2:$B$2601,MATCH(MROUND(AE368,0.175)+0.0001,'swingweight table'!$A$2:$A$2601,1))</f>
        <v>#N/A</v>
      </c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51"/>
      <c r="O368" s="51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7"/>
      <c r="AE368" s="60">
        <f t="shared" si="5"/>
        <v>0</v>
      </c>
      <c r="AF368" s="55" t="e">
        <f>INDEX('swingweight table'!$E$2:$E$2601,MATCH(IF(AE368&lt;((MROUND(AE368,0.175)+0.1)+(MROUND(AE368,0.175)-0.075))/2,MROUND(AE368,0.175)-0.0749,MROUND(AE368,0.175)+0.1001),'swingweight table'!$D$2:$D$2601,1))</f>
        <v>#N/A</v>
      </c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</row>
    <row r="369" spans="1:44" x14ac:dyDescent="0.2">
      <c r="A369" s="17"/>
      <c r="B369" s="61" t="e">
        <f>INDEX('swingweight table'!$B$2:$B$2601,MATCH(MROUND(AE369,0.175)+0.0001,'swingweight table'!$A$2:$A$2601,1))</f>
        <v>#N/A</v>
      </c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51"/>
      <c r="O369" s="51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7"/>
      <c r="AE369" s="60">
        <f t="shared" si="5"/>
        <v>0</v>
      </c>
      <c r="AF369" s="55" t="e">
        <f>INDEX('swingweight table'!$E$2:$E$2601,MATCH(IF(AE369&lt;((MROUND(AE369,0.175)+0.1)+(MROUND(AE369,0.175)-0.075))/2,MROUND(AE369,0.175)-0.0749,MROUND(AE369,0.175)+0.1001),'swingweight table'!$D$2:$D$2601,1))</f>
        <v>#N/A</v>
      </c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</row>
    <row r="370" spans="1:44" x14ac:dyDescent="0.2">
      <c r="A370" s="17"/>
      <c r="B370" s="61" t="e">
        <f>INDEX('swingweight table'!$B$2:$B$2601,MATCH(MROUND(AE370,0.175)+0.0001,'swingweight table'!$A$2:$A$2601,1))</f>
        <v>#N/A</v>
      </c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51"/>
      <c r="O370" s="51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7"/>
      <c r="AE370" s="60">
        <f t="shared" si="5"/>
        <v>0</v>
      </c>
      <c r="AF370" s="55" t="e">
        <f>INDEX('swingweight table'!$E$2:$E$2601,MATCH(IF(AE370&lt;((MROUND(AE370,0.175)+0.1)+(MROUND(AE370,0.175)-0.075))/2,MROUND(AE370,0.175)-0.0749,MROUND(AE370,0.175)+0.1001),'swingweight table'!$D$2:$D$2601,1))</f>
        <v>#N/A</v>
      </c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</row>
    <row r="371" spans="1:44" x14ac:dyDescent="0.2">
      <c r="A371" s="17"/>
      <c r="B371" s="61" t="e">
        <f>INDEX('swingweight table'!$B$2:$B$2601,MATCH(MROUND(AE371,0.175)+0.0001,'swingweight table'!$A$2:$A$2601,1))</f>
        <v>#N/A</v>
      </c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51"/>
      <c r="O371" s="51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7"/>
      <c r="AE371" s="60">
        <f t="shared" si="5"/>
        <v>0</v>
      </c>
      <c r="AF371" s="55" t="e">
        <f>INDEX('swingweight table'!$E$2:$E$2601,MATCH(IF(AE371&lt;((MROUND(AE371,0.175)+0.1)+(MROUND(AE371,0.175)-0.075))/2,MROUND(AE371,0.175)-0.0749,MROUND(AE371,0.175)+0.1001),'swingweight table'!$D$2:$D$2601,1))</f>
        <v>#N/A</v>
      </c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</row>
    <row r="372" spans="1:44" x14ac:dyDescent="0.2">
      <c r="A372" s="17"/>
      <c r="B372" s="61" t="e">
        <f>INDEX('swingweight table'!$B$2:$B$2601,MATCH(MROUND(AE372,0.175)+0.0001,'swingweight table'!$A$2:$A$2601,1))</f>
        <v>#N/A</v>
      </c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51"/>
      <c r="O372" s="51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7"/>
      <c r="AE372" s="60">
        <f t="shared" si="5"/>
        <v>0</v>
      </c>
      <c r="AF372" s="55" t="e">
        <f>INDEX('swingweight table'!$E$2:$E$2601,MATCH(IF(AE372&lt;((MROUND(AE372,0.175)+0.1)+(MROUND(AE372,0.175)-0.075))/2,MROUND(AE372,0.175)-0.0749,MROUND(AE372,0.175)+0.1001),'swingweight table'!$D$2:$D$2601,1))</f>
        <v>#N/A</v>
      </c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</row>
    <row r="373" spans="1:44" x14ac:dyDescent="0.2">
      <c r="A373" s="17"/>
      <c r="B373" s="61" t="e">
        <f>INDEX('swingweight table'!$B$2:$B$2601,MATCH(MROUND(AE373,0.175)+0.0001,'swingweight table'!$A$2:$A$2601,1))</f>
        <v>#N/A</v>
      </c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51"/>
      <c r="O373" s="51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7"/>
      <c r="AE373" s="60">
        <f t="shared" si="5"/>
        <v>0</v>
      </c>
      <c r="AF373" s="55" t="e">
        <f>INDEX('swingweight table'!$E$2:$E$2601,MATCH(IF(AE373&lt;((MROUND(AE373,0.175)+0.1)+(MROUND(AE373,0.175)-0.075))/2,MROUND(AE373,0.175)-0.0749,MROUND(AE373,0.175)+0.1001),'swingweight table'!$D$2:$D$2601,1))</f>
        <v>#N/A</v>
      </c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</row>
    <row r="374" spans="1:44" x14ac:dyDescent="0.2">
      <c r="A374" s="17"/>
      <c r="B374" s="61" t="e">
        <f>INDEX('swingweight table'!$B$2:$B$2601,MATCH(MROUND(AE374,0.175)+0.0001,'swingweight table'!$A$2:$A$2601,1))</f>
        <v>#N/A</v>
      </c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51"/>
      <c r="O374" s="51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7"/>
      <c r="AE374" s="60">
        <f t="shared" si="5"/>
        <v>0</v>
      </c>
      <c r="AF374" s="55" t="e">
        <f>INDEX('swingweight table'!$E$2:$E$2601,MATCH(IF(AE374&lt;((MROUND(AE374,0.175)+0.1)+(MROUND(AE374,0.175)-0.075))/2,MROUND(AE374,0.175)-0.0749,MROUND(AE374,0.175)+0.1001),'swingweight table'!$D$2:$D$2601,1))</f>
        <v>#N/A</v>
      </c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</row>
    <row r="375" spans="1:44" x14ac:dyDescent="0.2">
      <c r="A375" s="17"/>
      <c r="B375" s="61" t="e">
        <f>INDEX('swingweight table'!$B$2:$B$2601,MATCH(MROUND(AE375,0.175)+0.0001,'swingweight table'!$A$2:$A$2601,1))</f>
        <v>#N/A</v>
      </c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51"/>
      <c r="O375" s="51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7"/>
      <c r="AE375" s="60">
        <f t="shared" si="5"/>
        <v>0</v>
      </c>
      <c r="AF375" s="55" t="e">
        <f>INDEX('swingweight table'!$E$2:$E$2601,MATCH(IF(AE375&lt;((MROUND(AE375,0.175)+0.1)+(MROUND(AE375,0.175)-0.075))/2,MROUND(AE375,0.175)-0.0749,MROUND(AE375,0.175)+0.1001),'swingweight table'!$D$2:$D$2601,1))</f>
        <v>#N/A</v>
      </c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</row>
    <row r="376" spans="1:44" x14ac:dyDescent="0.2">
      <c r="A376" s="17"/>
      <c r="B376" s="61" t="e">
        <f>INDEX('swingweight table'!$B$2:$B$2601,MATCH(MROUND(AE376,0.175)+0.0001,'swingweight table'!$A$2:$A$2601,1))</f>
        <v>#N/A</v>
      </c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51"/>
      <c r="O376" s="51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7"/>
      <c r="AE376" s="60">
        <f t="shared" si="5"/>
        <v>0</v>
      </c>
      <c r="AF376" s="55" t="e">
        <f>INDEX('swingweight table'!$E$2:$E$2601,MATCH(IF(AE376&lt;((MROUND(AE376,0.175)+0.1)+(MROUND(AE376,0.175)-0.075))/2,MROUND(AE376,0.175)-0.0749,MROUND(AE376,0.175)+0.1001),'swingweight table'!$D$2:$D$2601,1))</f>
        <v>#N/A</v>
      </c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</row>
    <row r="377" spans="1:44" x14ac:dyDescent="0.2">
      <c r="A377" s="17"/>
      <c r="B377" s="61" t="e">
        <f>INDEX('swingweight table'!$B$2:$B$2601,MATCH(MROUND(AE377,0.175)+0.0001,'swingweight table'!$A$2:$A$2601,1))</f>
        <v>#N/A</v>
      </c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51"/>
      <c r="O377" s="51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7"/>
      <c r="AE377" s="60">
        <f t="shared" si="5"/>
        <v>0</v>
      </c>
      <c r="AF377" s="55" t="e">
        <f>INDEX('swingweight table'!$E$2:$E$2601,MATCH(IF(AE377&lt;((MROUND(AE377,0.175)+0.1)+(MROUND(AE377,0.175)-0.075))/2,MROUND(AE377,0.175)-0.0749,MROUND(AE377,0.175)+0.1001),'swingweight table'!$D$2:$D$2601,1))</f>
        <v>#N/A</v>
      </c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</row>
    <row r="378" spans="1:44" x14ac:dyDescent="0.2">
      <c r="A378" s="17"/>
      <c r="B378" s="61" t="e">
        <f>INDEX('swingweight table'!$B$2:$B$2601,MATCH(MROUND(AE378,0.175)+0.0001,'swingweight table'!$A$2:$A$2601,1))</f>
        <v>#N/A</v>
      </c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51"/>
      <c r="O378" s="51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7"/>
      <c r="AE378" s="60">
        <f t="shared" si="5"/>
        <v>0</v>
      </c>
      <c r="AF378" s="55" t="e">
        <f>INDEX('swingweight table'!$E$2:$E$2601,MATCH(IF(AE378&lt;((MROUND(AE378,0.175)+0.1)+(MROUND(AE378,0.175)-0.075))/2,MROUND(AE378,0.175)-0.0749,MROUND(AE378,0.175)+0.1001),'swingweight table'!$D$2:$D$2601,1))</f>
        <v>#N/A</v>
      </c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</row>
    <row r="379" spans="1:44" x14ac:dyDescent="0.2">
      <c r="A379" s="17"/>
      <c r="B379" s="61" t="e">
        <f>INDEX('swingweight table'!$B$2:$B$2601,MATCH(MROUND(AE379,0.175)+0.0001,'swingweight table'!$A$2:$A$2601,1))</f>
        <v>#N/A</v>
      </c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51"/>
      <c r="O379" s="51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7"/>
      <c r="AE379" s="60">
        <f t="shared" si="5"/>
        <v>0</v>
      </c>
      <c r="AF379" s="55" t="e">
        <f>INDEX('swingweight table'!$E$2:$E$2601,MATCH(IF(AE379&lt;((MROUND(AE379,0.175)+0.1)+(MROUND(AE379,0.175)-0.075))/2,MROUND(AE379,0.175)-0.0749,MROUND(AE379,0.175)+0.1001),'swingweight table'!$D$2:$D$2601,1))</f>
        <v>#N/A</v>
      </c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</row>
    <row r="380" spans="1:44" x14ac:dyDescent="0.2">
      <c r="A380" s="17"/>
      <c r="B380" s="61" t="e">
        <f>INDEX('swingweight table'!$B$2:$B$2601,MATCH(MROUND(AE380,0.175)+0.0001,'swingweight table'!$A$2:$A$2601,1))</f>
        <v>#N/A</v>
      </c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51"/>
      <c r="O380" s="51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7"/>
      <c r="AE380" s="60">
        <f t="shared" si="5"/>
        <v>0</v>
      </c>
      <c r="AF380" s="55" t="e">
        <f>INDEX('swingweight table'!$E$2:$E$2601,MATCH(IF(AE380&lt;((MROUND(AE380,0.175)+0.1)+(MROUND(AE380,0.175)-0.075))/2,MROUND(AE380,0.175)-0.0749,MROUND(AE380,0.175)+0.1001),'swingweight table'!$D$2:$D$2601,1))</f>
        <v>#N/A</v>
      </c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</row>
    <row r="381" spans="1:44" x14ac:dyDescent="0.2">
      <c r="A381" s="17"/>
      <c r="B381" s="61" t="e">
        <f>INDEX('swingweight table'!$B$2:$B$2601,MATCH(MROUND(AE381,0.175)+0.0001,'swingweight table'!$A$2:$A$2601,1))</f>
        <v>#N/A</v>
      </c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51"/>
      <c r="O381" s="51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7"/>
      <c r="AE381" s="60">
        <f t="shared" si="5"/>
        <v>0</v>
      </c>
      <c r="AF381" s="55" t="e">
        <f>INDEX('swingweight table'!$E$2:$E$2601,MATCH(IF(AE381&lt;((MROUND(AE381,0.175)+0.1)+(MROUND(AE381,0.175)-0.075))/2,MROUND(AE381,0.175)-0.0749,MROUND(AE381,0.175)+0.1001),'swingweight table'!$D$2:$D$2601,1))</f>
        <v>#N/A</v>
      </c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</row>
    <row r="382" spans="1:44" x14ac:dyDescent="0.2">
      <c r="A382" s="17"/>
      <c r="B382" s="61" t="e">
        <f>INDEX('swingweight table'!$B$2:$B$2601,MATCH(MROUND(AE382,0.175)+0.0001,'swingweight table'!$A$2:$A$2601,1))</f>
        <v>#N/A</v>
      </c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51"/>
      <c r="O382" s="51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7"/>
      <c r="AE382" s="60">
        <f t="shared" si="5"/>
        <v>0</v>
      </c>
      <c r="AF382" s="55" t="e">
        <f>INDEX('swingweight table'!$E$2:$E$2601,MATCH(IF(AE382&lt;((MROUND(AE382,0.175)+0.1)+(MROUND(AE382,0.175)-0.075))/2,MROUND(AE382,0.175)-0.0749,MROUND(AE382,0.175)+0.1001),'swingweight table'!$D$2:$D$2601,1))</f>
        <v>#N/A</v>
      </c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</row>
    <row r="383" spans="1:44" x14ac:dyDescent="0.2">
      <c r="A383" s="17"/>
      <c r="B383" s="61" t="e">
        <f>INDEX('swingweight table'!$B$2:$B$2601,MATCH(MROUND(AE383,0.175)+0.0001,'swingweight table'!$A$2:$A$2601,1))</f>
        <v>#N/A</v>
      </c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51"/>
      <c r="O383" s="51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7"/>
      <c r="AE383" s="60">
        <f t="shared" si="5"/>
        <v>0</v>
      </c>
      <c r="AF383" s="55" t="e">
        <f>INDEX('swingweight table'!$E$2:$E$2601,MATCH(IF(AE383&lt;((MROUND(AE383,0.175)+0.1)+(MROUND(AE383,0.175)-0.075))/2,MROUND(AE383,0.175)-0.0749,MROUND(AE383,0.175)+0.1001),'swingweight table'!$D$2:$D$2601,1))</f>
        <v>#N/A</v>
      </c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</row>
    <row r="384" spans="1:44" x14ac:dyDescent="0.2">
      <c r="A384" s="17"/>
      <c r="B384" s="61" t="e">
        <f>INDEX('swingweight table'!$B$2:$B$2601,MATCH(MROUND(AE384,0.175)+0.0001,'swingweight table'!$A$2:$A$2601,1))</f>
        <v>#N/A</v>
      </c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51"/>
      <c r="O384" s="51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7"/>
      <c r="AE384" s="60">
        <f t="shared" si="5"/>
        <v>0</v>
      </c>
      <c r="AF384" s="55" t="e">
        <f>INDEX('swingweight table'!$E$2:$E$2601,MATCH(IF(AE384&lt;((MROUND(AE384,0.175)+0.1)+(MROUND(AE384,0.175)-0.075))/2,MROUND(AE384,0.175)-0.0749,MROUND(AE384,0.175)+0.1001),'swingweight table'!$D$2:$D$2601,1))</f>
        <v>#N/A</v>
      </c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</row>
    <row r="385" spans="1:44" x14ac:dyDescent="0.2">
      <c r="A385" s="17"/>
      <c r="B385" s="61" t="e">
        <f>INDEX('swingweight table'!$B$2:$B$2601,MATCH(MROUND(AE385,0.175)+0.0001,'swingweight table'!$A$2:$A$2601,1))</f>
        <v>#N/A</v>
      </c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51"/>
      <c r="O385" s="51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7"/>
      <c r="AE385" s="60">
        <f t="shared" si="5"/>
        <v>0</v>
      </c>
      <c r="AF385" s="55" t="e">
        <f>INDEX('swingweight table'!$E$2:$E$2601,MATCH(IF(AE385&lt;((MROUND(AE385,0.175)+0.1)+(MROUND(AE385,0.175)-0.075))/2,MROUND(AE385,0.175)-0.0749,MROUND(AE385,0.175)+0.1001),'swingweight table'!$D$2:$D$2601,1))</f>
        <v>#N/A</v>
      </c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</row>
    <row r="386" spans="1:44" x14ac:dyDescent="0.2">
      <c r="A386" s="17"/>
      <c r="B386" s="61" t="e">
        <f>INDEX('swingweight table'!$B$2:$B$2601,MATCH(MROUND(AE386,0.175)+0.0001,'swingweight table'!$A$2:$A$2601,1))</f>
        <v>#N/A</v>
      </c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51"/>
      <c r="O386" s="51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7"/>
      <c r="AE386" s="60">
        <f t="shared" si="5"/>
        <v>0</v>
      </c>
      <c r="AF386" s="55" t="e">
        <f>INDEX('swingweight table'!$E$2:$E$2601,MATCH(IF(AE386&lt;((MROUND(AE386,0.175)+0.1)+(MROUND(AE386,0.175)-0.075))/2,MROUND(AE386,0.175)-0.0749,MROUND(AE386,0.175)+0.1001),'swingweight table'!$D$2:$D$2601,1))</f>
        <v>#N/A</v>
      </c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</row>
    <row r="387" spans="1:44" x14ac:dyDescent="0.2">
      <c r="A387" s="17"/>
      <c r="B387" s="61" t="e">
        <f>INDEX('swingweight table'!$B$2:$B$2601,MATCH(MROUND(AE387,0.175)+0.0001,'swingweight table'!$A$2:$A$2601,1))</f>
        <v>#N/A</v>
      </c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51"/>
      <c r="O387" s="51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7"/>
      <c r="AE387" s="60">
        <f t="shared" si="5"/>
        <v>0</v>
      </c>
      <c r="AF387" s="55" t="e">
        <f>INDEX('swingweight table'!$E$2:$E$2601,MATCH(IF(AE387&lt;((MROUND(AE387,0.175)+0.1)+(MROUND(AE387,0.175)-0.075))/2,MROUND(AE387,0.175)-0.0749,MROUND(AE387,0.175)+0.1001),'swingweight table'!$D$2:$D$2601,1))</f>
        <v>#N/A</v>
      </c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</row>
    <row r="388" spans="1:44" x14ac:dyDescent="0.2">
      <c r="A388" s="17"/>
      <c r="B388" s="61" t="e">
        <f>INDEX('swingweight table'!$B$2:$B$2601,MATCH(MROUND(AE388,0.175)+0.0001,'swingweight table'!$A$2:$A$2601,1))</f>
        <v>#N/A</v>
      </c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51"/>
      <c r="O388" s="51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7"/>
      <c r="AE388" s="60">
        <f t="shared" ref="AE388:AE451" si="6">(C388*0.035274)*(D388-14)+(E388*0.035274)*((F388+G388)-14)+(H388*0.035274)*(I388-14)+(J388*0.035274)*(K388-14)+(L388*0.035274)*(M388-14)+(N388*0.035274)*(O388-14)+(P388*0.035274)*(Q388-14)+(R388*0.035274)*(S388-14)+(T388*0.035274)*(U388-14)+(V388*0.035274)*(W388-14)+(X388*0.035274)*(Y388-14)+(Z388*0.035274)*(AA388-14)+(AB388*0.035274)*(AC388-14)</f>
        <v>0</v>
      </c>
      <c r="AF388" s="55" t="e">
        <f>INDEX('swingweight table'!$E$2:$E$2601,MATCH(IF(AE388&lt;((MROUND(AE388,0.175)+0.1)+(MROUND(AE388,0.175)-0.075))/2,MROUND(AE388,0.175)-0.0749,MROUND(AE388,0.175)+0.1001),'swingweight table'!$D$2:$D$2601,1))</f>
        <v>#N/A</v>
      </c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</row>
    <row r="389" spans="1:44" x14ac:dyDescent="0.2">
      <c r="A389" s="17"/>
      <c r="B389" s="61" t="e">
        <f>INDEX('swingweight table'!$B$2:$B$2601,MATCH(MROUND(AE389,0.175)+0.0001,'swingweight table'!$A$2:$A$2601,1))</f>
        <v>#N/A</v>
      </c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51"/>
      <c r="O389" s="51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7"/>
      <c r="AE389" s="60">
        <f t="shared" si="6"/>
        <v>0</v>
      </c>
      <c r="AF389" s="55" t="e">
        <f>INDEX('swingweight table'!$E$2:$E$2601,MATCH(IF(AE389&lt;((MROUND(AE389,0.175)+0.1)+(MROUND(AE389,0.175)-0.075))/2,MROUND(AE389,0.175)-0.0749,MROUND(AE389,0.175)+0.1001),'swingweight table'!$D$2:$D$2601,1))</f>
        <v>#N/A</v>
      </c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</row>
    <row r="390" spans="1:44" x14ac:dyDescent="0.2">
      <c r="A390" s="17"/>
      <c r="B390" s="61" t="e">
        <f>INDEX('swingweight table'!$B$2:$B$2601,MATCH(MROUND(AE390,0.175)+0.0001,'swingweight table'!$A$2:$A$2601,1))</f>
        <v>#N/A</v>
      </c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51"/>
      <c r="O390" s="51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7"/>
      <c r="AE390" s="60">
        <f t="shared" si="6"/>
        <v>0</v>
      </c>
      <c r="AF390" s="55" t="e">
        <f>INDEX('swingweight table'!$E$2:$E$2601,MATCH(IF(AE390&lt;((MROUND(AE390,0.175)+0.1)+(MROUND(AE390,0.175)-0.075))/2,MROUND(AE390,0.175)-0.0749,MROUND(AE390,0.175)+0.1001),'swingweight table'!$D$2:$D$2601,1))</f>
        <v>#N/A</v>
      </c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</row>
    <row r="391" spans="1:44" x14ac:dyDescent="0.2">
      <c r="A391" s="17"/>
      <c r="B391" s="61" t="e">
        <f>INDEX('swingweight table'!$B$2:$B$2601,MATCH(MROUND(AE391,0.175)+0.0001,'swingweight table'!$A$2:$A$2601,1))</f>
        <v>#N/A</v>
      </c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51"/>
      <c r="O391" s="51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7"/>
      <c r="AE391" s="60">
        <f t="shared" si="6"/>
        <v>0</v>
      </c>
      <c r="AF391" s="55" t="e">
        <f>INDEX('swingweight table'!$E$2:$E$2601,MATCH(IF(AE391&lt;((MROUND(AE391,0.175)+0.1)+(MROUND(AE391,0.175)-0.075))/2,MROUND(AE391,0.175)-0.0749,MROUND(AE391,0.175)+0.1001),'swingweight table'!$D$2:$D$2601,1))</f>
        <v>#N/A</v>
      </c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</row>
    <row r="392" spans="1:44" x14ac:dyDescent="0.2">
      <c r="A392" s="17"/>
      <c r="B392" s="61" t="e">
        <f>INDEX('swingweight table'!$B$2:$B$2601,MATCH(MROUND(AE392,0.175)+0.0001,'swingweight table'!$A$2:$A$2601,1))</f>
        <v>#N/A</v>
      </c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51"/>
      <c r="O392" s="51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7"/>
      <c r="AE392" s="60">
        <f t="shared" si="6"/>
        <v>0</v>
      </c>
      <c r="AF392" s="55" t="e">
        <f>INDEX('swingweight table'!$E$2:$E$2601,MATCH(IF(AE392&lt;((MROUND(AE392,0.175)+0.1)+(MROUND(AE392,0.175)-0.075))/2,MROUND(AE392,0.175)-0.0749,MROUND(AE392,0.175)+0.1001),'swingweight table'!$D$2:$D$2601,1))</f>
        <v>#N/A</v>
      </c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</row>
    <row r="393" spans="1:44" x14ac:dyDescent="0.2">
      <c r="A393" s="17"/>
      <c r="B393" s="61" t="e">
        <f>INDEX('swingweight table'!$B$2:$B$2601,MATCH(MROUND(AE393,0.175)+0.0001,'swingweight table'!$A$2:$A$2601,1))</f>
        <v>#N/A</v>
      </c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51"/>
      <c r="O393" s="51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7"/>
      <c r="AE393" s="60">
        <f t="shared" si="6"/>
        <v>0</v>
      </c>
      <c r="AF393" s="55" t="e">
        <f>INDEX('swingweight table'!$E$2:$E$2601,MATCH(IF(AE393&lt;((MROUND(AE393,0.175)+0.1)+(MROUND(AE393,0.175)-0.075))/2,MROUND(AE393,0.175)-0.0749,MROUND(AE393,0.175)+0.1001),'swingweight table'!$D$2:$D$2601,1))</f>
        <v>#N/A</v>
      </c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</row>
    <row r="394" spans="1:44" x14ac:dyDescent="0.2">
      <c r="A394" s="17"/>
      <c r="B394" s="61" t="e">
        <f>INDEX('swingweight table'!$B$2:$B$2601,MATCH(MROUND(AE394,0.175)+0.0001,'swingweight table'!$A$2:$A$2601,1))</f>
        <v>#N/A</v>
      </c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51"/>
      <c r="O394" s="51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7"/>
      <c r="AE394" s="60">
        <f t="shared" si="6"/>
        <v>0</v>
      </c>
      <c r="AF394" s="55" t="e">
        <f>INDEX('swingweight table'!$E$2:$E$2601,MATCH(IF(AE394&lt;((MROUND(AE394,0.175)+0.1)+(MROUND(AE394,0.175)-0.075))/2,MROUND(AE394,0.175)-0.0749,MROUND(AE394,0.175)+0.1001),'swingweight table'!$D$2:$D$2601,1))</f>
        <v>#N/A</v>
      </c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</row>
    <row r="395" spans="1:44" x14ac:dyDescent="0.2">
      <c r="A395" s="17"/>
      <c r="B395" s="61" t="e">
        <f>INDEX('swingweight table'!$B$2:$B$2601,MATCH(MROUND(AE395,0.175)+0.0001,'swingweight table'!$A$2:$A$2601,1))</f>
        <v>#N/A</v>
      </c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51"/>
      <c r="O395" s="51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7"/>
      <c r="AE395" s="60">
        <f t="shared" si="6"/>
        <v>0</v>
      </c>
      <c r="AF395" s="55" t="e">
        <f>INDEX('swingweight table'!$E$2:$E$2601,MATCH(IF(AE395&lt;((MROUND(AE395,0.175)+0.1)+(MROUND(AE395,0.175)-0.075))/2,MROUND(AE395,0.175)-0.0749,MROUND(AE395,0.175)+0.1001),'swingweight table'!$D$2:$D$2601,1))</f>
        <v>#N/A</v>
      </c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</row>
    <row r="396" spans="1:44" x14ac:dyDescent="0.2">
      <c r="A396" s="17"/>
      <c r="B396" s="61" t="e">
        <f>INDEX('swingweight table'!$B$2:$B$2601,MATCH(MROUND(AE396,0.175)+0.0001,'swingweight table'!$A$2:$A$2601,1))</f>
        <v>#N/A</v>
      </c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51"/>
      <c r="O396" s="51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7"/>
      <c r="AE396" s="60">
        <f t="shared" si="6"/>
        <v>0</v>
      </c>
      <c r="AF396" s="55" t="e">
        <f>INDEX('swingweight table'!$E$2:$E$2601,MATCH(IF(AE396&lt;((MROUND(AE396,0.175)+0.1)+(MROUND(AE396,0.175)-0.075))/2,MROUND(AE396,0.175)-0.0749,MROUND(AE396,0.175)+0.1001),'swingweight table'!$D$2:$D$2601,1))</f>
        <v>#N/A</v>
      </c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</row>
    <row r="397" spans="1:44" x14ac:dyDescent="0.2">
      <c r="A397" s="17"/>
      <c r="B397" s="61" t="e">
        <f>INDEX('swingweight table'!$B$2:$B$2601,MATCH(MROUND(AE397,0.175)+0.0001,'swingweight table'!$A$2:$A$2601,1))</f>
        <v>#N/A</v>
      </c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51"/>
      <c r="O397" s="51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7"/>
      <c r="AE397" s="60">
        <f t="shared" si="6"/>
        <v>0</v>
      </c>
      <c r="AF397" s="55" t="e">
        <f>INDEX('swingweight table'!$E$2:$E$2601,MATCH(IF(AE397&lt;((MROUND(AE397,0.175)+0.1)+(MROUND(AE397,0.175)-0.075))/2,MROUND(AE397,0.175)-0.0749,MROUND(AE397,0.175)+0.1001),'swingweight table'!$D$2:$D$2601,1))</f>
        <v>#N/A</v>
      </c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</row>
    <row r="398" spans="1:44" x14ac:dyDescent="0.2">
      <c r="A398" s="17"/>
      <c r="B398" s="61" t="e">
        <f>INDEX('swingweight table'!$B$2:$B$2601,MATCH(MROUND(AE398,0.175)+0.0001,'swingweight table'!$A$2:$A$2601,1))</f>
        <v>#N/A</v>
      </c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51"/>
      <c r="O398" s="51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7"/>
      <c r="AE398" s="60">
        <f t="shared" si="6"/>
        <v>0</v>
      </c>
      <c r="AF398" s="55" t="e">
        <f>INDEX('swingweight table'!$E$2:$E$2601,MATCH(IF(AE398&lt;((MROUND(AE398,0.175)+0.1)+(MROUND(AE398,0.175)-0.075))/2,MROUND(AE398,0.175)-0.0749,MROUND(AE398,0.175)+0.1001),'swingweight table'!$D$2:$D$2601,1))</f>
        <v>#N/A</v>
      </c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</row>
    <row r="399" spans="1:44" x14ac:dyDescent="0.2">
      <c r="A399" s="17"/>
      <c r="B399" s="61" t="e">
        <f>INDEX('swingweight table'!$B$2:$B$2601,MATCH(MROUND(AE399,0.175)+0.0001,'swingweight table'!$A$2:$A$2601,1))</f>
        <v>#N/A</v>
      </c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51"/>
      <c r="O399" s="51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7"/>
      <c r="AE399" s="60">
        <f t="shared" si="6"/>
        <v>0</v>
      </c>
      <c r="AF399" s="55" t="e">
        <f>INDEX('swingweight table'!$E$2:$E$2601,MATCH(IF(AE399&lt;((MROUND(AE399,0.175)+0.1)+(MROUND(AE399,0.175)-0.075))/2,MROUND(AE399,0.175)-0.0749,MROUND(AE399,0.175)+0.1001),'swingweight table'!$D$2:$D$2601,1))</f>
        <v>#N/A</v>
      </c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</row>
    <row r="400" spans="1:44" x14ac:dyDescent="0.2">
      <c r="A400" s="17"/>
      <c r="B400" s="61" t="e">
        <f>INDEX('swingweight table'!$B$2:$B$2601,MATCH(MROUND(AE400,0.175)+0.0001,'swingweight table'!$A$2:$A$2601,1))</f>
        <v>#N/A</v>
      </c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51"/>
      <c r="O400" s="51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7"/>
      <c r="AE400" s="60">
        <f t="shared" si="6"/>
        <v>0</v>
      </c>
      <c r="AF400" s="55" t="e">
        <f>INDEX('swingweight table'!$E$2:$E$2601,MATCH(IF(AE400&lt;((MROUND(AE400,0.175)+0.1)+(MROUND(AE400,0.175)-0.075))/2,MROUND(AE400,0.175)-0.0749,MROUND(AE400,0.175)+0.1001),'swingweight table'!$D$2:$D$2601,1))</f>
        <v>#N/A</v>
      </c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</row>
    <row r="401" spans="1:44" x14ac:dyDescent="0.2">
      <c r="A401" s="17"/>
      <c r="B401" s="61" t="e">
        <f>INDEX('swingweight table'!$B$2:$B$2601,MATCH(MROUND(AE401,0.175)+0.0001,'swingweight table'!$A$2:$A$2601,1))</f>
        <v>#N/A</v>
      </c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51"/>
      <c r="O401" s="51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7"/>
      <c r="AE401" s="60">
        <f t="shared" si="6"/>
        <v>0</v>
      </c>
      <c r="AF401" s="55" t="e">
        <f>INDEX('swingweight table'!$E$2:$E$2601,MATCH(IF(AE401&lt;((MROUND(AE401,0.175)+0.1)+(MROUND(AE401,0.175)-0.075))/2,MROUND(AE401,0.175)-0.0749,MROUND(AE401,0.175)+0.1001),'swingweight table'!$D$2:$D$2601,1))</f>
        <v>#N/A</v>
      </c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</row>
    <row r="402" spans="1:44" x14ac:dyDescent="0.2">
      <c r="A402" s="17"/>
      <c r="B402" s="61" t="e">
        <f>INDEX('swingweight table'!$B$2:$B$2601,MATCH(MROUND(AE402,0.175)+0.0001,'swingweight table'!$A$2:$A$2601,1))</f>
        <v>#N/A</v>
      </c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51"/>
      <c r="O402" s="51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7"/>
      <c r="AE402" s="60">
        <f t="shared" si="6"/>
        <v>0</v>
      </c>
      <c r="AF402" s="55" t="e">
        <f>INDEX('swingweight table'!$E$2:$E$2601,MATCH(IF(AE402&lt;((MROUND(AE402,0.175)+0.1)+(MROUND(AE402,0.175)-0.075))/2,MROUND(AE402,0.175)-0.0749,MROUND(AE402,0.175)+0.1001),'swingweight table'!$D$2:$D$2601,1))</f>
        <v>#N/A</v>
      </c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</row>
    <row r="403" spans="1:44" x14ac:dyDescent="0.2">
      <c r="A403" s="17"/>
      <c r="B403" s="61" t="e">
        <f>INDEX('swingweight table'!$B$2:$B$2601,MATCH(MROUND(AE403,0.175)+0.0001,'swingweight table'!$A$2:$A$2601,1))</f>
        <v>#N/A</v>
      </c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51"/>
      <c r="O403" s="51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7"/>
      <c r="AE403" s="60">
        <f t="shared" si="6"/>
        <v>0</v>
      </c>
      <c r="AF403" s="55" t="e">
        <f>INDEX('swingweight table'!$E$2:$E$2601,MATCH(IF(AE403&lt;((MROUND(AE403,0.175)+0.1)+(MROUND(AE403,0.175)-0.075))/2,MROUND(AE403,0.175)-0.0749,MROUND(AE403,0.175)+0.1001),'swingweight table'!$D$2:$D$2601,1))</f>
        <v>#N/A</v>
      </c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</row>
    <row r="404" spans="1:44" x14ac:dyDescent="0.2">
      <c r="A404" s="17"/>
      <c r="B404" s="61" t="e">
        <f>INDEX('swingweight table'!$B$2:$B$2601,MATCH(MROUND(AE404,0.175)+0.0001,'swingweight table'!$A$2:$A$2601,1))</f>
        <v>#N/A</v>
      </c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51"/>
      <c r="O404" s="51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7"/>
      <c r="AE404" s="60">
        <f t="shared" si="6"/>
        <v>0</v>
      </c>
      <c r="AF404" s="55" t="e">
        <f>INDEX('swingweight table'!$E$2:$E$2601,MATCH(IF(AE404&lt;((MROUND(AE404,0.175)+0.1)+(MROUND(AE404,0.175)-0.075))/2,MROUND(AE404,0.175)-0.0749,MROUND(AE404,0.175)+0.1001),'swingweight table'!$D$2:$D$2601,1))</f>
        <v>#N/A</v>
      </c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</row>
    <row r="405" spans="1:44" x14ac:dyDescent="0.2">
      <c r="A405" s="17"/>
      <c r="B405" s="61" t="e">
        <f>INDEX('swingweight table'!$B$2:$B$2601,MATCH(MROUND(AE405,0.175)+0.0001,'swingweight table'!$A$2:$A$2601,1))</f>
        <v>#N/A</v>
      </c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51"/>
      <c r="O405" s="51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7"/>
      <c r="AE405" s="60">
        <f t="shared" si="6"/>
        <v>0</v>
      </c>
      <c r="AF405" s="55" t="e">
        <f>INDEX('swingweight table'!$E$2:$E$2601,MATCH(IF(AE405&lt;((MROUND(AE405,0.175)+0.1)+(MROUND(AE405,0.175)-0.075))/2,MROUND(AE405,0.175)-0.0749,MROUND(AE405,0.175)+0.1001),'swingweight table'!$D$2:$D$2601,1))</f>
        <v>#N/A</v>
      </c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</row>
    <row r="406" spans="1:44" x14ac:dyDescent="0.2">
      <c r="A406" s="17"/>
      <c r="B406" s="61" t="e">
        <f>INDEX('swingweight table'!$B$2:$B$2601,MATCH(MROUND(AE406,0.175)+0.0001,'swingweight table'!$A$2:$A$2601,1))</f>
        <v>#N/A</v>
      </c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51"/>
      <c r="O406" s="51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7"/>
      <c r="AE406" s="60">
        <f t="shared" si="6"/>
        <v>0</v>
      </c>
      <c r="AF406" s="55" t="e">
        <f>INDEX('swingweight table'!$E$2:$E$2601,MATCH(IF(AE406&lt;((MROUND(AE406,0.175)+0.1)+(MROUND(AE406,0.175)-0.075))/2,MROUND(AE406,0.175)-0.0749,MROUND(AE406,0.175)+0.1001),'swingweight table'!$D$2:$D$2601,1))</f>
        <v>#N/A</v>
      </c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</row>
    <row r="407" spans="1:44" x14ac:dyDescent="0.2">
      <c r="A407" s="17"/>
      <c r="B407" s="61" t="e">
        <f>INDEX('swingweight table'!$B$2:$B$2601,MATCH(MROUND(AE407,0.175)+0.0001,'swingweight table'!$A$2:$A$2601,1))</f>
        <v>#N/A</v>
      </c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51"/>
      <c r="O407" s="51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7"/>
      <c r="AE407" s="60">
        <f t="shared" si="6"/>
        <v>0</v>
      </c>
      <c r="AF407" s="55" t="e">
        <f>INDEX('swingweight table'!$E$2:$E$2601,MATCH(IF(AE407&lt;((MROUND(AE407,0.175)+0.1)+(MROUND(AE407,0.175)-0.075))/2,MROUND(AE407,0.175)-0.0749,MROUND(AE407,0.175)+0.1001),'swingweight table'!$D$2:$D$2601,1))</f>
        <v>#N/A</v>
      </c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</row>
    <row r="408" spans="1:44" x14ac:dyDescent="0.2">
      <c r="A408" s="17"/>
      <c r="B408" s="61" t="e">
        <f>INDEX('swingweight table'!$B$2:$B$2601,MATCH(MROUND(AE408,0.175)+0.0001,'swingweight table'!$A$2:$A$2601,1))</f>
        <v>#N/A</v>
      </c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51"/>
      <c r="O408" s="51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7"/>
      <c r="AE408" s="60">
        <f t="shared" si="6"/>
        <v>0</v>
      </c>
      <c r="AF408" s="55" t="e">
        <f>INDEX('swingweight table'!$E$2:$E$2601,MATCH(IF(AE408&lt;((MROUND(AE408,0.175)+0.1)+(MROUND(AE408,0.175)-0.075))/2,MROUND(AE408,0.175)-0.0749,MROUND(AE408,0.175)+0.1001),'swingweight table'!$D$2:$D$2601,1))</f>
        <v>#N/A</v>
      </c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</row>
    <row r="409" spans="1:44" x14ac:dyDescent="0.2">
      <c r="A409" s="17"/>
      <c r="B409" s="61" t="e">
        <f>INDEX('swingweight table'!$B$2:$B$2601,MATCH(MROUND(AE409,0.175)+0.0001,'swingweight table'!$A$2:$A$2601,1))</f>
        <v>#N/A</v>
      </c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51"/>
      <c r="O409" s="51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7"/>
      <c r="AE409" s="60">
        <f t="shared" si="6"/>
        <v>0</v>
      </c>
      <c r="AF409" s="55" t="e">
        <f>INDEX('swingweight table'!$E$2:$E$2601,MATCH(IF(AE409&lt;((MROUND(AE409,0.175)+0.1)+(MROUND(AE409,0.175)-0.075))/2,MROUND(AE409,0.175)-0.0749,MROUND(AE409,0.175)+0.1001),'swingweight table'!$D$2:$D$2601,1))</f>
        <v>#N/A</v>
      </c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</row>
    <row r="410" spans="1:44" x14ac:dyDescent="0.2">
      <c r="A410" s="17"/>
      <c r="B410" s="61" t="e">
        <f>INDEX('swingweight table'!$B$2:$B$2601,MATCH(MROUND(AE410,0.175)+0.0001,'swingweight table'!$A$2:$A$2601,1))</f>
        <v>#N/A</v>
      </c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51"/>
      <c r="O410" s="51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7"/>
      <c r="AE410" s="60">
        <f t="shared" si="6"/>
        <v>0</v>
      </c>
      <c r="AF410" s="55" t="e">
        <f>INDEX('swingweight table'!$E$2:$E$2601,MATCH(IF(AE410&lt;((MROUND(AE410,0.175)+0.1)+(MROUND(AE410,0.175)-0.075))/2,MROUND(AE410,0.175)-0.0749,MROUND(AE410,0.175)+0.1001),'swingweight table'!$D$2:$D$2601,1))</f>
        <v>#N/A</v>
      </c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</row>
    <row r="411" spans="1:44" x14ac:dyDescent="0.2">
      <c r="A411" s="17"/>
      <c r="B411" s="61" t="e">
        <f>INDEX('swingweight table'!$B$2:$B$2601,MATCH(MROUND(AE411,0.175)+0.0001,'swingweight table'!$A$2:$A$2601,1))</f>
        <v>#N/A</v>
      </c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51"/>
      <c r="O411" s="51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7"/>
      <c r="AE411" s="60">
        <f t="shared" si="6"/>
        <v>0</v>
      </c>
      <c r="AF411" s="55" t="e">
        <f>INDEX('swingweight table'!$E$2:$E$2601,MATCH(IF(AE411&lt;((MROUND(AE411,0.175)+0.1)+(MROUND(AE411,0.175)-0.075))/2,MROUND(AE411,0.175)-0.0749,MROUND(AE411,0.175)+0.1001),'swingweight table'!$D$2:$D$2601,1))</f>
        <v>#N/A</v>
      </c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</row>
    <row r="412" spans="1:44" x14ac:dyDescent="0.2">
      <c r="A412" s="17"/>
      <c r="B412" s="61" t="e">
        <f>INDEX('swingweight table'!$B$2:$B$2601,MATCH(MROUND(AE412,0.175)+0.0001,'swingweight table'!$A$2:$A$2601,1))</f>
        <v>#N/A</v>
      </c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51"/>
      <c r="O412" s="51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7"/>
      <c r="AE412" s="60">
        <f t="shared" si="6"/>
        <v>0</v>
      </c>
      <c r="AF412" s="55" t="e">
        <f>INDEX('swingweight table'!$E$2:$E$2601,MATCH(IF(AE412&lt;((MROUND(AE412,0.175)+0.1)+(MROUND(AE412,0.175)-0.075))/2,MROUND(AE412,0.175)-0.0749,MROUND(AE412,0.175)+0.1001),'swingweight table'!$D$2:$D$2601,1))</f>
        <v>#N/A</v>
      </c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</row>
    <row r="413" spans="1:44" x14ac:dyDescent="0.2">
      <c r="A413" s="17"/>
      <c r="B413" s="61" t="e">
        <f>INDEX('swingweight table'!$B$2:$B$2601,MATCH(MROUND(AE413,0.175)+0.0001,'swingweight table'!$A$2:$A$2601,1))</f>
        <v>#N/A</v>
      </c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51"/>
      <c r="O413" s="51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7"/>
      <c r="AE413" s="60">
        <f t="shared" si="6"/>
        <v>0</v>
      </c>
      <c r="AF413" s="55" t="e">
        <f>INDEX('swingweight table'!$E$2:$E$2601,MATCH(IF(AE413&lt;((MROUND(AE413,0.175)+0.1)+(MROUND(AE413,0.175)-0.075))/2,MROUND(AE413,0.175)-0.0749,MROUND(AE413,0.175)+0.1001),'swingweight table'!$D$2:$D$2601,1))</f>
        <v>#N/A</v>
      </c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</row>
    <row r="414" spans="1:44" x14ac:dyDescent="0.2">
      <c r="A414" s="17"/>
      <c r="B414" s="61" t="e">
        <f>INDEX('swingweight table'!$B$2:$B$2601,MATCH(MROUND(AE414,0.175)+0.0001,'swingweight table'!$A$2:$A$2601,1))</f>
        <v>#N/A</v>
      </c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51"/>
      <c r="O414" s="51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7"/>
      <c r="AE414" s="60">
        <f t="shared" si="6"/>
        <v>0</v>
      </c>
      <c r="AF414" s="55" t="e">
        <f>INDEX('swingweight table'!$E$2:$E$2601,MATCH(IF(AE414&lt;((MROUND(AE414,0.175)+0.1)+(MROUND(AE414,0.175)-0.075))/2,MROUND(AE414,0.175)-0.0749,MROUND(AE414,0.175)+0.1001),'swingweight table'!$D$2:$D$2601,1))</f>
        <v>#N/A</v>
      </c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</row>
    <row r="415" spans="1:44" x14ac:dyDescent="0.2">
      <c r="A415" s="17"/>
      <c r="B415" s="61" t="e">
        <f>INDEX('swingweight table'!$B$2:$B$2601,MATCH(MROUND(AE415,0.175)+0.0001,'swingweight table'!$A$2:$A$2601,1))</f>
        <v>#N/A</v>
      </c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51"/>
      <c r="O415" s="51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7"/>
      <c r="AE415" s="60">
        <f t="shared" si="6"/>
        <v>0</v>
      </c>
      <c r="AF415" s="55" t="e">
        <f>INDEX('swingweight table'!$E$2:$E$2601,MATCH(IF(AE415&lt;((MROUND(AE415,0.175)+0.1)+(MROUND(AE415,0.175)-0.075))/2,MROUND(AE415,0.175)-0.0749,MROUND(AE415,0.175)+0.1001),'swingweight table'!$D$2:$D$2601,1))</f>
        <v>#N/A</v>
      </c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</row>
    <row r="416" spans="1:44" x14ac:dyDescent="0.2">
      <c r="A416" s="17"/>
      <c r="B416" s="61" t="e">
        <f>INDEX('swingweight table'!$B$2:$B$2601,MATCH(MROUND(AE416,0.175)+0.0001,'swingweight table'!$A$2:$A$2601,1))</f>
        <v>#N/A</v>
      </c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51"/>
      <c r="O416" s="51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7"/>
      <c r="AE416" s="60">
        <f t="shared" si="6"/>
        <v>0</v>
      </c>
      <c r="AF416" s="55" t="e">
        <f>INDEX('swingweight table'!$E$2:$E$2601,MATCH(IF(AE416&lt;((MROUND(AE416,0.175)+0.1)+(MROUND(AE416,0.175)-0.075))/2,MROUND(AE416,0.175)-0.0749,MROUND(AE416,0.175)+0.1001),'swingweight table'!$D$2:$D$2601,1))</f>
        <v>#N/A</v>
      </c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</row>
    <row r="417" spans="1:44" x14ac:dyDescent="0.2">
      <c r="A417" s="17"/>
      <c r="B417" s="61" t="e">
        <f>INDEX('swingweight table'!$B$2:$B$2601,MATCH(MROUND(AE417,0.175)+0.0001,'swingweight table'!$A$2:$A$2601,1))</f>
        <v>#N/A</v>
      </c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51"/>
      <c r="O417" s="51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7"/>
      <c r="AE417" s="60">
        <f t="shared" si="6"/>
        <v>0</v>
      </c>
      <c r="AF417" s="55" t="e">
        <f>INDEX('swingweight table'!$E$2:$E$2601,MATCH(IF(AE417&lt;((MROUND(AE417,0.175)+0.1)+(MROUND(AE417,0.175)-0.075))/2,MROUND(AE417,0.175)-0.0749,MROUND(AE417,0.175)+0.1001),'swingweight table'!$D$2:$D$2601,1))</f>
        <v>#N/A</v>
      </c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</row>
    <row r="418" spans="1:44" x14ac:dyDescent="0.2">
      <c r="A418" s="17"/>
      <c r="B418" s="61" t="e">
        <f>INDEX('swingweight table'!$B$2:$B$2601,MATCH(MROUND(AE418,0.175)+0.0001,'swingweight table'!$A$2:$A$2601,1))</f>
        <v>#N/A</v>
      </c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51"/>
      <c r="O418" s="51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7"/>
      <c r="AE418" s="60">
        <f t="shared" si="6"/>
        <v>0</v>
      </c>
      <c r="AF418" s="55" t="e">
        <f>INDEX('swingweight table'!$E$2:$E$2601,MATCH(IF(AE418&lt;((MROUND(AE418,0.175)+0.1)+(MROUND(AE418,0.175)-0.075))/2,MROUND(AE418,0.175)-0.0749,MROUND(AE418,0.175)+0.1001),'swingweight table'!$D$2:$D$2601,1))</f>
        <v>#N/A</v>
      </c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</row>
    <row r="419" spans="1:44" x14ac:dyDescent="0.2">
      <c r="A419" s="17"/>
      <c r="B419" s="61" t="e">
        <f>INDEX('swingweight table'!$B$2:$B$2601,MATCH(MROUND(AE419,0.175)+0.0001,'swingweight table'!$A$2:$A$2601,1))</f>
        <v>#N/A</v>
      </c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51"/>
      <c r="O419" s="51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7"/>
      <c r="AE419" s="60">
        <f t="shared" si="6"/>
        <v>0</v>
      </c>
      <c r="AF419" s="55" t="e">
        <f>INDEX('swingweight table'!$E$2:$E$2601,MATCH(IF(AE419&lt;((MROUND(AE419,0.175)+0.1)+(MROUND(AE419,0.175)-0.075))/2,MROUND(AE419,0.175)-0.0749,MROUND(AE419,0.175)+0.1001),'swingweight table'!$D$2:$D$2601,1))</f>
        <v>#N/A</v>
      </c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</row>
    <row r="420" spans="1:44" x14ac:dyDescent="0.2">
      <c r="A420" s="17"/>
      <c r="B420" s="61" t="e">
        <f>INDEX('swingweight table'!$B$2:$B$2601,MATCH(MROUND(AE420,0.175)+0.0001,'swingweight table'!$A$2:$A$2601,1))</f>
        <v>#N/A</v>
      </c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51"/>
      <c r="O420" s="51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7"/>
      <c r="AE420" s="60">
        <f t="shared" si="6"/>
        <v>0</v>
      </c>
      <c r="AF420" s="55" t="e">
        <f>INDEX('swingweight table'!$E$2:$E$2601,MATCH(IF(AE420&lt;((MROUND(AE420,0.175)+0.1)+(MROUND(AE420,0.175)-0.075))/2,MROUND(AE420,0.175)-0.0749,MROUND(AE420,0.175)+0.1001),'swingweight table'!$D$2:$D$2601,1))</f>
        <v>#N/A</v>
      </c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</row>
    <row r="421" spans="1:44" x14ac:dyDescent="0.2">
      <c r="A421" s="17"/>
      <c r="B421" s="61" t="e">
        <f>INDEX('swingweight table'!$B$2:$B$2601,MATCH(MROUND(AE421,0.175)+0.0001,'swingweight table'!$A$2:$A$2601,1))</f>
        <v>#N/A</v>
      </c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51"/>
      <c r="O421" s="51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7"/>
      <c r="AE421" s="60">
        <f t="shared" si="6"/>
        <v>0</v>
      </c>
      <c r="AF421" s="55" t="e">
        <f>INDEX('swingweight table'!$E$2:$E$2601,MATCH(IF(AE421&lt;((MROUND(AE421,0.175)+0.1)+(MROUND(AE421,0.175)-0.075))/2,MROUND(AE421,0.175)-0.0749,MROUND(AE421,0.175)+0.1001),'swingweight table'!$D$2:$D$2601,1))</f>
        <v>#N/A</v>
      </c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</row>
    <row r="422" spans="1:44" x14ac:dyDescent="0.2">
      <c r="A422" s="17"/>
      <c r="B422" s="61" t="e">
        <f>INDEX('swingweight table'!$B$2:$B$2601,MATCH(MROUND(AE422,0.175)+0.0001,'swingweight table'!$A$2:$A$2601,1))</f>
        <v>#N/A</v>
      </c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51"/>
      <c r="O422" s="51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7"/>
      <c r="AE422" s="60">
        <f t="shared" si="6"/>
        <v>0</v>
      </c>
      <c r="AF422" s="55" t="e">
        <f>INDEX('swingweight table'!$E$2:$E$2601,MATCH(IF(AE422&lt;((MROUND(AE422,0.175)+0.1)+(MROUND(AE422,0.175)-0.075))/2,MROUND(AE422,0.175)-0.0749,MROUND(AE422,0.175)+0.1001),'swingweight table'!$D$2:$D$2601,1))</f>
        <v>#N/A</v>
      </c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</row>
    <row r="423" spans="1:44" x14ac:dyDescent="0.2">
      <c r="A423" s="17"/>
      <c r="B423" s="61" t="e">
        <f>INDEX('swingweight table'!$B$2:$B$2601,MATCH(MROUND(AE423,0.175)+0.0001,'swingweight table'!$A$2:$A$2601,1))</f>
        <v>#N/A</v>
      </c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51"/>
      <c r="O423" s="51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7"/>
      <c r="AE423" s="60">
        <f t="shared" si="6"/>
        <v>0</v>
      </c>
      <c r="AF423" s="55" t="e">
        <f>INDEX('swingweight table'!$E$2:$E$2601,MATCH(IF(AE423&lt;((MROUND(AE423,0.175)+0.1)+(MROUND(AE423,0.175)-0.075))/2,MROUND(AE423,0.175)-0.0749,MROUND(AE423,0.175)+0.1001),'swingweight table'!$D$2:$D$2601,1))</f>
        <v>#N/A</v>
      </c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</row>
    <row r="424" spans="1:44" x14ac:dyDescent="0.2">
      <c r="A424" s="17"/>
      <c r="B424" s="61" t="e">
        <f>INDEX('swingweight table'!$B$2:$B$2601,MATCH(MROUND(AE424,0.175)+0.0001,'swingweight table'!$A$2:$A$2601,1))</f>
        <v>#N/A</v>
      </c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51"/>
      <c r="O424" s="51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7"/>
      <c r="AE424" s="60">
        <f t="shared" si="6"/>
        <v>0</v>
      </c>
      <c r="AF424" s="55" t="e">
        <f>INDEX('swingweight table'!$E$2:$E$2601,MATCH(IF(AE424&lt;((MROUND(AE424,0.175)+0.1)+(MROUND(AE424,0.175)-0.075))/2,MROUND(AE424,0.175)-0.0749,MROUND(AE424,0.175)+0.1001),'swingweight table'!$D$2:$D$2601,1))</f>
        <v>#N/A</v>
      </c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</row>
    <row r="425" spans="1:44" x14ac:dyDescent="0.2">
      <c r="A425" s="17"/>
      <c r="B425" s="61" t="e">
        <f>INDEX('swingweight table'!$B$2:$B$2601,MATCH(MROUND(AE425,0.175)+0.0001,'swingweight table'!$A$2:$A$2601,1))</f>
        <v>#N/A</v>
      </c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51"/>
      <c r="O425" s="51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7"/>
      <c r="AE425" s="60">
        <f t="shared" si="6"/>
        <v>0</v>
      </c>
      <c r="AF425" s="55" t="e">
        <f>INDEX('swingweight table'!$E$2:$E$2601,MATCH(IF(AE425&lt;((MROUND(AE425,0.175)+0.1)+(MROUND(AE425,0.175)-0.075))/2,MROUND(AE425,0.175)-0.0749,MROUND(AE425,0.175)+0.1001),'swingweight table'!$D$2:$D$2601,1))</f>
        <v>#N/A</v>
      </c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</row>
    <row r="426" spans="1:44" x14ac:dyDescent="0.2">
      <c r="A426" s="17"/>
      <c r="B426" s="61" t="e">
        <f>INDEX('swingweight table'!$B$2:$B$2601,MATCH(MROUND(AE426,0.175)+0.0001,'swingweight table'!$A$2:$A$2601,1))</f>
        <v>#N/A</v>
      </c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51"/>
      <c r="O426" s="51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7"/>
      <c r="AE426" s="60">
        <f t="shared" si="6"/>
        <v>0</v>
      </c>
      <c r="AF426" s="55" t="e">
        <f>INDEX('swingweight table'!$E$2:$E$2601,MATCH(IF(AE426&lt;((MROUND(AE426,0.175)+0.1)+(MROUND(AE426,0.175)-0.075))/2,MROUND(AE426,0.175)-0.0749,MROUND(AE426,0.175)+0.1001),'swingweight table'!$D$2:$D$2601,1))</f>
        <v>#N/A</v>
      </c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</row>
    <row r="427" spans="1:44" x14ac:dyDescent="0.2">
      <c r="A427" s="17"/>
      <c r="B427" s="61" t="e">
        <f>INDEX('swingweight table'!$B$2:$B$2601,MATCH(MROUND(AE427,0.175)+0.0001,'swingweight table'!$A$2:$A$2601,1))</f>
        <v>#N/A</v>
      </c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51"/>
      <c r="O427" s="51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7"/>
      <c r="AE427" s="60">
        <f t="shared" si="6"/>
        <v>0</v>
      </c>
      <c r="AF427" s="55" t="e">
        <f>INDEX('swingweight table'!$E$2:$E$2601,MATCH(IF(AE427&lt;((MROUND(AE427,0.175)+0.1)+(MROUND(AE427,0.175)-0.075))/2,MROUND(AE427,0.175)-0.0749,MROUND(AE427,0.175)+0.1001),'swingweight table'!$D$2:$D$2601,1))</f>
        <v>#N/A</v>
      </c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</row>
    <row r="428" spans="1:44" x14ac:dyDescent="0.2">
      <c r="A428" s="17"/>
      <c r="B428" s="61" t="e">
        <f>INDEX('swingweight table'!$B$2:$B$2601,MATCH(MROUND(AE428,0.175)+0.0001,'swingweight table'!$A$2:$A$2601,1))</f>
        <v>#N/A</v>
      </c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51"/>
      <c r="O428" s="51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7"/>
      <c r="AE428" s="60">
        <f t="shared" si="6"/>
        <v>0</v>
      </c>
      <c r="AF428" s="55" t="e">
        <f>INDEX('swingweight table'!$E$2:$E$2601,MATCH(IF(AE428&lt;((MROUND(AE428,0.175)+0.1)+(MROUND(AE428,0.175)-0.075))/2,MROUND(AE428,0.175)-0.0749,MROUND(AE428,0.175)+0.1001),'swingweight table'!$D$2:$D$2601,1))</f>
        <v>#N/A</v>
      </c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</row>
    <row r="429" spans="1:44" x14ac:dyDescent="0.2">
      <c r="A429" s="17"/>
      <c r="B429" s="61" t="e">
        <f>INDEX('swingweight table'!$B$2:$B$2601,MATCH(MROUND(AE429,0.175)+0.0001,'swingweight table'!$A$2:$A$2601,1))</f>
        <v>#N/A</v>
      </c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51"/>
      <c r="O429" s="51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7"/>
      <c r="AE429" s="60">
        <f t="shared" si="6"/>
        <v>0</v>
      </c>
      <c r="AF429" s="55" t="e">
        <f>INDEX('swingweight table'!$E$2:$E$2601,MATCH(IF(AE429&lt;((MROUND(AE429,0.175)+0.1)+(MROUND(AE429,0.175)-0.075))/2,MROUND(AE429,0.175)-0.0749,MROUND(AE429,0.175)+0.1001),'swingweight table'!$D$2:$D$2601,1))</f>
        <v>#N/A</v>
      </c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</row>
    <row r="430" spans="1:44" x14ac:dyDescent="0.2">
      <c r="A430" s="17"/>
      <c r="B430" s="61" t="e">
        <f>INDEX('swingweight table'!$B$2:$B$2601,MATCH(MROUND(AE430,0.175)+0.0001,'swingweight table'!$A$2:$A$2601,1))</f>
        <v>#N/A</v>
      </c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51"/>
      <c r="O430" s="51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7"/>
      <c r="AE430" s="60">
        <f t="shared" si="6"/>
        <v>0</v>
      </c>
      <c r="AF430" s="55" t="e">
        <f>INDEX('swingweight table'!$E$2:$E$2601,MATCH(IF(AE430&lt;((MROUND(AE430,0.175)+0.1)+(MROUND(AE430,0.175)-0.075))/2,MROUND(AE430,0.175)-0.0749,MROUND(AE430,0.175)+0.1001),'swingweight table'!$D$2:$D$2601,1))</f>
        <v>#N/A</v>
      </c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</row>
    <row r="431" spans="1:44" x14ac:dyDescent="0.2">
      <c r="A431" s="17"/>
      <c r="B431" s="61" t="e">
        <f>INDEX('swingweight table'!$B$2:$B$2601,MATCH(MROUND(AE431,0.175)+0.0001,'swingweight table'!$A$2:$A$2601,1))</f>
        <v>#N/A</v>
      </c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51"/>
      <c r="O431" s="51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7"/>
      <c r="AE431" s="60">
        <f t="shared" si="6"/>
        <v>0</v>
      </c>
      <c r="AF431" s="55" t="e">
        <f>INDEX('swingweight table'!$E$2:$E$2601,MATCH(IF(AE431&lt;((MROUND(AE431,0.175)+0.1)+(MROUND(AE431,0.175)-0.075))/2,MROUND(AE431,0.175)-0.0749,MROUND(AE431,0.175)+0.1001),'swingweight table'!$D$2:$D$2601,1))</f>
        <v>#N/A</v>
      </c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</row>
    <row r="432" spans="1:44" x14ac:dyDescent="0.2">
      <c r="A432" s="17"/>
      <c r="B432" s="61" t="e">
        <f>INDEX('swingweight table'!$B$2:$B$2601,MATCH(MROUND(AE432,0.175)+0.0001,'swingweight table'!$A$2:$A$2601,1))</f>
        <v>#N/A</v>
      </c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51"/>
      <c r="O432" s="51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7"/>
      <c r="AE432" s="60">
        <f t="shared" si="6"/>
        <v>0</v>
      </c>
      <c r="AF432" s="55" t="e">
        <f>INDEX('swingweight table'!$E$2:$E$2601,MATCH(IF(AE432&lt;((MROUND(AE432,0.175)+0.1)+(MROUND(AE432,0.175)-0.075))/2,MROUND(AE432,0.175)-0.0749,MROUND(AE432,0.175)+0.1001),'swingweight table'!$D$2:$D$2601,1))</f>
        <v>#N/A</v>
      </c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</row>
    <row r="433" spans="1:44" x14ac:dyDescent="0.2">
      <c r="A433" s="17"/>
      <c r="B433" s="61" t="e">
        <f>INDEX('swingweight table'!$B$2:$B$2601,MATCH(MROUND(AE433,0.175)+0.0001,'swingweight table'!$A$2:$A$2601,1))</f>
        <v>#N/A</v>
      </c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51"/>
      <c r="O433" s="51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7"/>
      <c r="AE433" s="60">
        <f t="shared" si="6"/>
        <v>0</v>
      </c>
      <c r="AF433" s="55" t="e">
        <f>INDEX('swingweight table'!$E$2:$E$2601,MATCH(IF(AE433&lt;((MROUND(AE433,0.175)+0.1)+(MROUND(AE433,0.175)-0.075))/2,MROUND(AE433,0.175)-0.0749,MROUND(AE433,0.175)+0.1001),'swingweight table'!$D$2:$D$2601,1))</f>
        <v>#N/A</v>
      </c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</row>
    <row r="434" spans="1:44" x14ac:dyDescent="0.2">
      <c r="A434" s="17"/>
      <c r="B434" s="61" t="e">
        <f>INDEX('swingweight table'!$B$2:$B$2601,MATCH(MROUND(AE434,0.175)+0.0001,'swingweight table'!$A$2:$A$2601,1))</f>
        <v>#N/A</v>
      </c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51"/>
      <c r="O434" s="51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7"/>
      <c r="AE434" s="60">
        <f t="shared" si="6"/>
        <v>0</v>
      </c>
      <c r="AF434" s="55" t="e">
        <f>INDEX('swingweight table'!$E$2:$E$2601,MATCH(IF(AE434&lt;((MROUND(AE434,0.175)+0.1)+(MROUND(AE434,0.175)-0.075))/2,MROUND(AE434,0.175)-0.0749,MROUND(AE434,0.175)+0.1001),'swingweight table'!$D$2:$D$2601,1))</f>
        <v>#N/A</v>
      </c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</row>
    <row r="435" spans="1:44" x14ac:dyDescent="0.2">
      <c r="A435" s="17"/>
      <c r="B435" s="61" t="e">
        <f>INDEX('swingweight table'!$B$2:$B$2601,MATCH(MROUND(AE435,0.175)+0.0001,'swingweight table'!$A$2:$A$2601,1))</f>
        <v>#N/A</v>
      </c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51"/>
      <c r="O435" s="51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7"/>
      <c r="AE435" s="60">
        <f t="shared" si="6"/>
        <v>0</v>
      </c>
      <c r="AF435" s="55" t="e">
        <f>INDEX('swingweight table'!$E$2:$E$2601,MATCH(IF(AE435&lt;((MROUND(AE435,0.175)+0.1)+(MROUND(AE435,0.175)-0.075))/2,MROUND(AE435,0.175)-0.0749,MROUND(AE435,0.175)+0.1001),'swingweight table'!$D$2:$D$2601,1))</f>
        <v>#N/A</v>
      </c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</row>
    <row r="436" spans="1:44" x14ac:dyDescent="0.2">
      <c r="A436" s="17"/>
      <c r="B436" s="61" t="e">
        <f>INDEX('swingweight table'!$B$2:$B$2601,MATCH(MROUND(AE436,0.175)+0.0001,'swingweight table'!$A$2:$A$2601,1))</f>
        <v>#N/A</v>
      </c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51"/>
      <c r="O436" s="51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7"/>
      <c r="AE436" s="60">
        <f t="shared" si="6"/>
        <v>0</v>
      </c>
      <c r="AF436" s="55" t="e">
        <f>INDEX('swingweight table'!$E$2:$E$2601,MATCH(IF(AE436&lt;((MROUND(AE436,0.175)+0.1)+(MROUND(AE436,0.175)-0.075))/2,MROUND(AE436,0.175)-0.0749,MROUND(AE436,0.175)+0.1001),'swingweight table'!$D$2:$D$2601,1))</f>
        <v>#N/A</v>
      </c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</row>
    <row r="437" spans="1:44" x14ac:dyDescent="0.2">
      <c r="A437" s="17"/>
      <c r="B437" s="61" t="e">
        <f>INDEX('swingweight table'!$B$2:$B$2601,MATCH(MROUND(AE437,0.175)+0.0001,'swingweight table'!$A$2:$A$2601,1))</f>
        <v>#N/A</v>
      </c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51"/>
      <c r="O437" s="51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7"/>
      <c r="AE437" s="60">
        <f t="shared" si="6"/>
        <v>0</v>
      </c>
      <c r="AF437" s="55" t="e">
        <f>INDEX('swingweight table'!$E$2:$E$2601,MATCH(IF(AE437&lt;((MROUND(AE437,0.175)+0.1)+(MROUND(AE437,0.175)-0.075))/2,MROUND(AE437,0.175)-0.0749,MROUND(AE437,0.175)+0.1001),'swingweight table'!$D$2:$D$2601,1))</f>
        <v>#N/A</v>
      </c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</row>
    <row r="438" spans="1:44" x14ac:dyDescent="0.2">
      <c r="A438" s="17"/>
      <c r="B438" s="61" t="e">
        <f>INDEX('swingweight table'!$B$2:$B$2601,MATCH(MROUND(AE438,0.175)+0.0001,'swingweight table'!$A$2:$A$2601,1))</f>
        <v>#N/A</v>
      </c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51"/>
      <c r="O438" s="51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7"/>
      <c r="AE438" s="60">
        <f t="shared" si="6"/>
        <v>0</v>
      </c>
      <c r="AF438" s="55" t="e">
        <f>INDEX('swingweight table'!$E$2:$E$2601,MATCH(IF(AE438&lt;((MROUND(AE438,0.175)+0.1)+(MROUND(AE438,0.175)-0.075))/2,MROUND(AE438,0.175)-0.0749,MROUND(AE438,0.175)+0.1001),'swingweight table'!$D$2:$D$2601,1))</f>
        <v>#N/A</v>
      </c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</row>
    <row r="439" spans="1:44" x14ac:dyDescent="0.2">
      <c r="A439" s="17"/>
      <c r="B439" s="61" t="e">
        <f>INDEX('swingweight table'!$B$2:$B$2601,MATCH(MROUND(AE439,0.175)+0.0001,'swingweight table'!$A$2:$A$2601,1))</f>
        <v>#N/A</v>
      </c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51"/>
      <c r="O439" s="51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7"/>
      <c r="AE439" s="60">
        <f t="shared" si="6"/>
        <v>0</v>
      </c>
      <c r="AF439" s="55" t="e">
        <f>INDEX('swingweight table'!$E$2:$E$2601,MATCH(IF(AE439&lt;((MROUND(AE439,0.175)+0.1)+(MROUND(AE439,0.175)-0.075))/2,MROUND(AE439,0.175)-0.0749,MROUND(AE439,0.175)+0.1001),'swingweight table'!$D$2:$D$2601,1))</f>
        <v>#N/A</v>
      </c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</row>
    <row r="440" spans="1:44" x14ac:dyDescent="0.2">
      <c r="A440" s="17"/>
      <c r="B440" s="61" t="e">
        <f>INDEX('swingweight table'!$B$2:$B$2601,MATCH(MROUND(AE440,0.175)+0.0001,'swingweight table'!$A$2:$A$2601,1))</f>
        <v>#N/A</v>
      </c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51"/>
      <c r="O440" s="51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7"/>
      <c r="AE440" s="60">
        <f t="shared" si="6"/>
        <v>0</v>
      </c>
      <c r="AF440" s="55" t="e">
        <f>INDEX('swingweight table'!$E$2:$E$2601,MATCH(IF(AE440&lt;((MROUND(AE440,0.175)+0.1)+(MROUND(AE440,0.175)-0.075))/2,MROUND(AE440,0.175)-0.0749,MROUND(AE440,0.175)+0.1001),'swingweight table'!$D$2:$D$2601,1))</f>
        <v>#N/A</v>
      </c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</row>
    <row r="441" spans="1:44" x14ac:dyDescent="0.2">
      <c r="A441" s="17"/>
      <c r="B441" s="61" t="e">
        <f>INDEX('swingweight table'!$B$2:$B$2601,MATCH(MROUND(AE441,0.175)+0.0001,'swingweight table'!$A$2:$A$2601,1))</f>
        <v>#N/A</v>
      </c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51"/>
      <c r="O441" s="51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7"/>
      <c r="AE441" s="60">
        <f t="shared" si="6"/>
        <v>0</v>
      </c>
      <c r="AF441" s="55" t="e">
        <f>INDEX('swingweight table'!$E$2:$E$2601,MATCH(IF(AE441&lt;((MROUND(AE441,0.175)+0.1)+(MROUND(AE441,0.175)-0.075))/2,MROUND(AE441,0.175)-0.0749,MROUND(AE441,0.175)+0.1001),'swingweight table'!$D$2:$D$2601,1))</f>
        <v>#N/A</v>
      </c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</row>
    <row r="442" spans="1:44" x14ac:dyDescent="0.2">
      <c r="A442" s="17"/>
      <c r="B442" s="61" t="e">
        <f>INDEX('swingweight table'!$B$2:$B$2601,MATCH(MROUND(AE442,0.175)+0.0001,'swingweight table'!$A$2:$A$2601,1))</f>
        <v>#N/A</v>
      </c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51"/>
      <c r="O442" s="51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7"/>
      <c r="AE442" s="60">
        <f t="shared" si="6"/>
        <v>0</v>
      </c>
      <c r="AF442" s="55" t="e">
        <f>INDEX('swingweight table'!$E$2:$E$2601,MATCH(IF(AE442&lt;((MROUND(AE442,0.175)+0.1)+(MROUND(AE442,0.175)-0.075))/2,MROUND(AE442,0.175)-0.0749,MROUND(AE442,0.175)+0.1001),'swingweight table'!$D$2:$D$2601,1))</f>
        <v>#N/A</v>
      </c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</row>
    <row r="443" spans="1:44" x14ac:dyDescent="0.2">
      <c r="A443" s="17"/>
      <c r="B443" s="61" t="e">
        <f>INDEX('swingweight table'!$B$2:$B$2601,MATCH(MROUND(AE443,0.175)+0.0001,'swingweight table'!$A$2:$A$2601,1))</f>
        <v>#N/A</v>
      </c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51"/>
      <c r="O443" s="51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7"/>
      <c r="AE443" s="60">
        <f t="shared" si="6"/>
        <v>0</v>
      </c>
      <c r="AF443" s="55" t="e">
        <f>INDEX('swingweight table'!$E$2:$E$2601,MATCH(IF(AE443&lt;((MROUND(AE443,0.175)+0.1)+(MROUND(AE443,0.175)-0.075))/2,MROUND(AE443,0.175)-0.0749,MROUND(AE443,0.175)+0.1001),'swingweight table'!$D$2:$D$2601,1))</f>
        <v>#N/A</v>
      </c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</row>
    <row r="444" spans="1:44" x14ac:dyDescent="0.2">
      <c r="A444" s="17"/>
      <c r="B444" s="61" t="e">
        <f>INDEX('swingweight table'!$B$2:$B$2601,MATCH(MROUND(AE444,0.175)+0.0001,'swingweight table'!$A$2:$A$2601,1))</f>
        <v>#N/A</v>
      </c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51"/>
      <c r="O444" s="51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7"/>
      <c r="AE444" s="60">
        <f t="shared" si="6"/>
        <v>0</v>
      </c>
      <c r="AF444" s="55" t="e">
        <f>INDEX('swingweight table'!$E$2:$E$2601,MATCH(IF(AE444&lt;((MROUND(AE444,0.175)+0.1)+(MROUND(AE444,0.175)-0.075))/2,MROUND(AE444,0.175)-0.0749,MROUND(AE444,0.175)+0.1001),'swingweight table'!$D$2:$D$2601,1))</f>
        <v>#N/A</v>
      </c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</row>
    <row r="445" spans="1:44" x14ac:dyDescent="0.2">
      <c r="A445" s="17"/>
      <c r="B445" s="61" t="e">
        <f>INDEX('swingweight table'!$B$2:$B$2601,MATCH(MROUND(AE445,0.175)+0.0001,'swingweight table'!$A$2:$A$2601,1))</f>
        <v>#N/A</v>
      </c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51"/>
      <c r="O445" s="51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7"/>
      <c r="AE445" s="60">
        <f t="shared" si="6"/>
        <v>0</v>
      </c>
      <c r="AF445" s="55" t="e">
        <f>INDEX('swingweight table'!$E$2:$E$2601,MATCH(IF(AE445&lt;((MROUND(AE445,0.175)+0.1)+(MROUND(AE445,0.175)-0.075))/2,MROUND(AE445,0.175)-0.0749,MROUND(AE445,0.175)+0.1001),'swingweight table'!$D$2:$D$2601,1))</f>
        <v>#N/A</v>
      </c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</row>
    <row r="446" spans="1:44" x14ac:dyDescent="0.2">
      <c r="A446" s="17"/>
      <c r="B446" s="61" t="e">
        <f>INDEX('swingweight table'!$B$2:$B$2601,MATCH(MROUND(AE446,0.175)+0.0001,'swingweight table'!$A$2:$A$2601,1))</f>
        <v>#N/A</v>
      </c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51"/>
      <c r="O446" s="51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7"/>
      <c r="AE446" s="60">
        <f t="shared" si="6"/>
        <v>0</v>
      </c>
      <c r="AF446" s="55" t="e">
        <f>INDEX('swingweight table'!$E$2:$E$2601,MATCH(IF(AE446&lt;((MROUND(AE446,0.175)+0.1)+(MROUND(AE446,0.175)-0.075))/2,MROUND(AE446,0.175)-0.0749,MROUND(AE446,0.175)+0.1001),'swingweight table'!$D$2:$D$2601,1))</f>
        <v>#N/A</v>
      </c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</row>
    <row r="447" spans="1:44" x14ac:dyDescent="0.2">
      <c r="A447" s="17"/>
      <c r="B447" s="61" t="e">
        <f>INDEX('swingweight table'!$B$2:$B$2601,MATCH(MROUND(AE447,0.175)+0.0001,'swingweight table'!$A$2:$A$2601,1))</f>
        <v>#N/A</v>
      </c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51"/>
      <c r="O447" s="51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7"/>
      <c r="AE447" s="60">
        <f t="shared" si="6"/>
        <v>0</v>
      </c>
      <c r="AF447" s="55" t="e">
        <f>INDEX('swingweight table'!$E$2:$E$2601,MATCH(IF(AE447&lt;((MROUND(AE447,0.175)+0.1)+(MROUND(AE447,0.175)-0.075))/2,MROUND(AE447,0.175)-0.0749,MROUND(AE447,0.175)+0.1001),'swingweight table'!$D$2:$D$2601,1))</f>
        <v>#N/A</v>
      </c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</row>
    <row r="448" spans="1:44" x14ac:dyDescent="0.2">
      <c r="A448" s="17"/>
      <c r="B448" s="61" t="e">
        <f>INDEX('swingweight table'!$B$2:$B$2601,MATCH(MROUND(AE448,0.175)+0.0001,'swingweight table'!$A$2:$A$2601,1))</f>
        <v>#N/A</v>
      </c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51"/>
      <c r="O448" s="51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7"/>
      <c r="AE448" s="60">
        <f t="shared" si="6"/>
        <v>0</v>
      </c>
      <c r="AF448" s="55" t="e">
        <f>INDEX('swingweight table'!$E$2:$E$2601,MATCH(IF(AE448&lt;((MROUND(AE448,0.175)+0.1)+(MROUND(AE448,0.175)-0.075))/2,MROUND(AE448,0.175)-0.0749,MROUND(AE448,0.175)+0.1001),'swingweight table'!$D$2:$D$2601,1))</f>
        <v>#N/A</v>
      </c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</row>
    <row r="449" spans="1:44" x14ac:dyDescent="0.2">
      <c r="A449" s="17"/>
      <c r="B449" s="61" t="e">
        <f>INDEX('swingweight table'!$B$2:$B$2601,MATCH(MROUND(AE449,0.175)+0.0001,'swingweight table'!$A$2:$A$2601,1))</f>
        <v>#N/A</v>
      </c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51"/>
      <c r="O449" s="51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7"/>
      <c r="AE449" s="60">
        <f t="shared" si="6"/>
        <v>0</v>
      </c>
      <c r="AF449" s="55" t="e">
        <f>INDEX('swingweight table'!$E$2:$E$2601,MATCH(IF(AE449&lt;((MROUND(AE449,0.175)+0.1)+(MROUND(AE449,0.175)-0.075))/2,MROUND(AE449,0.175)-0.0749,MROUND(AE449,0.175)+0.1001),'swingweight table'!$D$2:$D$2601,1))</f>
        <v>#N/A</v>
      </c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</row>
    <row r="450" spans="1:44" x14ac:dyDescent="0.2">
      <c r="A450" s="17"/>
      <c r="B450" s="61" t="e">
        <f>INDEX('swingweight table'!$B$2:$B$2601,MATCH(MROUND(AE450,0.175)+0.0001,'swingweight table'!$A$2:$A$2601,1))</f>
        <v>#N/A</v>
      </c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51"/>
      <c r="O450" s="51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7"/>
      <c r="AE450" s="60">
        <f t="shared" si="6"/>
        <v>0</v>
      </c>
      <c r="AF450" s="55" t="e">
        <f>INDEX('swingweight table'!$E$2:$E$2601,MATCH(IF(AE450&lt;((MROUND(AE450,0.175)+0.1)+(MROUND(AE450,0.175)-0.075))/2,MROUND(AE450,0.175)-0.0749,MROUND(AE450,0.175)+0.1001),'swingweight table'!$D$2:$D$2601,1))</f>
        <v>#N/A</v>
      </c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</row>
    <row r="451" spans="1:44" x14ac:dyDescent="0.2">
      <c r="A451" s="17"/>
      <c r="B451" s="61" t="e">
        <f>INDEX('swingweight table'!$B$2:$B$2601,MATCH(MROUND(AE451,0.175)+0.0001,'swingweight table'!$A$2:$A$2601,1))</f>
        <v>#N/A</v>
      </c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51"/>
      <c r="O451" s="51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7"/>
      <c r="AE451" s="60">
        <f t="shared" si="6"/>
        <v>0</v>
      </c>
      <c r="AF451" s="55" t="e">
        <f>INDEX('swingweight table'!$E$2:$E$2601,MATCH(IF(AE451&lt;((MROUND(AE451,0.175)+0.1)+(MROUND(AE451,0.175)-0.075))/2,MROUND(AE451,0.175)-0.0749,MROUND(AE451,0.175)+0.1001),'swingweight table'!$D$2:$D$2601,1))</f>
        <v>#N/A</v>
      </c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</row>
    <row r="452" spans="1:44" x14ac:dyDescent="0.2">
      <c r="A452" s="17"/>
      <c r="B452" s="61" t="e">
        <f>INDEX('swingweight table'!$B$2:$B$2601,MATCH(MROUND(AE452,0.175)+0.0001,'swingweight table'!$A$2:$A$2601,1))</f>
        <v>#N/A</v>
      </c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51"/>
      <c r="O452" s="51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7"/>
      <c r="AE452" s="60">
        <f t="shared" ref="AE452:AE502" si="7">(C452*0.035274)*(D452-14)+(E452*0.035274)*((F452+G452)-14)+(H452*0.035274)*(I452-14)+(J452*0.035274)*(K452-14)+(L452*0.035274)*(M452-14)+(N452*0.035274)*(O452-14)+(P452*0.035274)*(Q452-14)+(R452*0.035274)*(S452-14)+(T452*0.035274)*(U452-14)+(V452*0.035274)*(W452-14)+(X452*0.035274)*(Y452-14)+(Z452*0.035274)*(AA452-14)+(AB452*0.035274)*(AC452-14)</f>
        <v>0</v>
      </c>
      <c r="AF452" s="55" t="e">
        <f>INDEX('swingweight table'!$E$2:$E$2601,MATCH(IF(AE452&lt;((MROUND(AE452,0.175)+0.1)+(MROUND(AE452,0.175)-0.075))/2,MROUND(AE452,0.175)-0.0749,MROUND(AE452,0.175)+0.1001),'swingweight table'!$D$2:$D$2601,1))</f>
        <v>#N/A</v>
      </c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</row>
    <row r="453" spans="1:44" x14ac:dyDescent="0.2">
      <c r="A453" s="17"/>
      <c r="B453" s="61" t="e">
        <f>INDEX('swingweight table'!$B$2:$B$2601,MATCH(MROUND(AE453,0.175)+0.0001,'swingweight table'!$A$2:$A$2601,1))</f>
        <v>#N/A</v>
      </c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51"/>
      <c r="O453" s="51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7"/>
      <c r="AE453" s="60">
        <f t="shared" si="7"/>
        <v>0</v>
      </c>
      <c r="AF453" s="55" t="e">
        <f>INDEX('swingweight table'!$E$2:$E$2601,MATCH(IF(AE453&lt;((MROUND(AE453,0.175)+0.1)+(MROUND(AE453,0.175)-0.075))/2,MROUND(AE453,0.175)-0.0749,MROUND(AE453,0.175)+0.1001),'swingweight table'!$D$2:$D$2601,1))</f>
        <v>#N/A</v>
      </c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</row>
    <row r="454" spans="1:44" x14ac:dyDescent="0.2">
      <c r="A454" s="17"/>
      <c r="B454" s="61" t="e">
        <f>INDEX('swingweight table'!$B$2:$B$2601,MATCH(MROUND(AE454,0.175)+0.0001,'swingweight table'!$A$2:$A$2601,1))</f>
        <v>#N/A</v>
      </c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51"/>
      <c r="O454" s="51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7"/>
      <c r="AE454" s="60">
        <f t="shared" si="7"/>
        <v>0</v>
      </c>
      <c r="AF454" s="55" t="e">
        <f>INDEX('swingweight table'!$E$2:$E$2601,MATCH(IF(AE454&lt;((MROUND(AE454,0.175)+0.1)+(MROUND(AE454,0.175)-0.075))/2,MROUND(AE454,0.175)-0.0749,MROUND(AE454,0.175)+0.1001),'swingweight table'!$D$2:$D$2601,1))</f>
        <v>#N/A</v>
      </c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</row>
    <row r="455" spans="1:44" x14ac:dyDescent="0.2">
      <c r="A455" s="17"/>
      <c r="B455" s="61" t="e">
        <f>INDEX('swingweight table'!$B$2:$B$2601,MATCH(MROUND(AE455,0.175)+0.0001,'swingweight table'!$A$2:$A$2601,1))</f>
        <v>#N/A</v>
      </c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51"/>
      <c r="O455" s="51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7"/>
      <c r="AE455" s="60">
        <f t="shared" si="7"/>
        <v>0</v>
      </c>
      <c r="AF455" s="55" t="e">
        <f>INDEX('swingweight table'!$E$2:$E$2601,MATCH(IF(AE455&lt;((MROUND(AE455,0.175)+0.1)+(MROUND(AE455,0.175)-0.075))/2,MROUND(AE455,0.175)-0.0749,MROUND(AE455,0.175)+0.1001),'swingweight table'!$D$2:$D$2601,1))</f>
        <v>#N/A</v>
      </c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</row>
    <row r="456" spans="1:44" x14ac:dyDescent="0.2">
      <c r="A456" s="17"/>
      <c r="B456" s="61" t="e">
        <f>INDEX('swingweight table'!$B$2:$B$2601,MATCH(MROUND(AE456,0.175)+0.0001,'swingweight table'!$A$2:$A$2601,1))</f>
        <v>#N/A</v>
      </c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51"/>
      <c r="O456" s="51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7"/>
      <c r="AE456" s="60">
        <f t="shared" si="7"/>
        <v>0</v>
      </c>
      <c r="AF456" s="55" t="e">
        <f>INDEX('swingweight table'!$E$2:$E$2601,MATCH(IF(AE456&lt;((MROUND(AE456,0.175)+0.1)+(MROUND(AE456,0.175)-0.075))/2,MROUND(AE456,0.175)-0.0749,MROUND(AE456,0.175)+0.1001),'swingweight table'!$D$2:$D$2601,1))</f>
        <v>#N/A</v>
      </c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</row>
    <row r="457" spans="1:44" x14ac:dyDescent="0.2">
      <c r="A457" s="17"/>
      <c r="B457" s="61" t="e">
        <f>INDEX('swingweight table'!$B$2:$B$2601,MATCH(MROUND(AE457,0.175)+0.0001,'swingweight table'!$A$2:$A$2601,1))</f>
        <v>#N/A</v>
      </c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51"/>
      <c r="O457" s="51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7"/>
      <c r="AE457" s="60">
        <f t="shared" si="7"/>
        <v>0</v>
      </c>
      <c r="AF457" s="55" t="e">
        <f>INDEX('swingweight table'!$E$2:$E$2601,MATCH(IF(AE457&lt;((MROUND(AE457,0.175)+0.1)+(MROUND(AE457,0.175)-0.075))/2,MROUND(AE457,0.175)-0.0749,MROUND(AE457,0.175)+0.1001),'swingweight table'!$D$2:$D$2601,1))</f>
        <v>#N/A</v>
      </c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</row>
    <row r="458" spans="1:44" x14ac:dyDescent="0.2">
      <c r="A458" s="17"/>
      <c r="B458" s="61" t="e">
        <f>INDEX('swingweight table'!$B$2:$B$2601,MATCH(MROUND(AE458,0.175)+0.0001,'swingweight table'!$A$2:$A$2601,1))</f>
        <v>#N/A</v>
      </c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51"/>
      <c r="O458" s="51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7"/>
      <c r="AE458" s="60">
        <f t="shared" si="7"/>
        <v>0</v>
      </c>
      <c r="AF458" s="55" t="e">
        <f>INDEX('swingweight table'!$E$2:$E$2601,MATCH(IF(AE458&lt;((MROUND(AE458,0.175)+0.1)+(MROUND(AE458,0.175)-0.075))/2,MROUND(AE458,0.175)-0.0749,MROUND(AE458,0.175)+0.1001),'swingweight table'!$D$2:$D$2601,1))</f>
        <v>#N/A</v>
      </c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</row>
    <row r="459" spans="1:44" x14ac:dyDescent="0.2">
      <c r="A459" s="17"/>
      <c r="B459" s="61" t="e">
        <f>INDEX('swingweight table'!$B$2:$B$2601,MATCH(MROUND(AE459,0.175)+0.0001,'swingweight table'!$A$2:$A$2601,1))</f>
        <v>#N/A</v>
      </c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51"/>
      <c r="O459" s="51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7"/>
      <c r="AE459" s="60">
        <f t="shared" si="7"/>
        <v>0</v>
      </c>
      <c r="AF459" s="55" t="e">
        <f>INDEX('swingweight table'!$E$2:$E$2601,MATCH(IF(AE459&lt;((MROUND(AE459,0.175)+0.1)+(MROUND(AE459,0.175)-0.075))/2,MROUND(AE459,0.175)-0.0749,MROUND(AE459,0.175)+0.1001),'swingweight table'!$D$2:$D$2601,1))</f>
        <v>#N/A</v>
      </c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</row>
    <row r="460" spans="1:44" x14ac:dyDescent="0.2">
      <c r="A460" s="17"/>
      <c r="B460" s="61" t="e">
        <f>INDEX('swingweight table'!$B$2:$B$2601,MATCH(MROUND(AE460,0.175)+0.0001,'swingweight table'!$A$2:$A$2601,1))</f>
        <v>#N/A</v>
      </c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51"/>
      <c r="O460" s="51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7"/>
      <c r="AE460" s="60">
        <f t="shared" si="7"/>
        <v>0</v>
      </c>
      <c r="AF460" s="55" t="e">
        <f>INDEX('swingweight table'!$E$2:$E$2601,MATCH(IF(AE460&lt;((MROUND(AE460,0.175)+0.1)+(MROUND(AE460,0.175)-0.075))/2,MROUND(AE460,0.175)-0.0749,MROUND(AE460,0.175)+0.1001),'swingweight table'!$D$2:$D$2601,1))</f>
        <v>#N/A</v>
      </c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</row>
    <row r="461" spans="1:44" x14ac:dyDescent="0.2">
      <c r="A461" s="17"/>
      <c r="B461" s="61" t="e">
        <f>INDEX('swingweight table'!$B$2:$B$2601,MATCH(MROUND(AE461,0.175)+0.0001,'swingweight table'!$A$2:$A$2601,1))</f>
        <v>#N/A</v>
      </c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51"/>
      <c r="O461" s="51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7"/>
      <c r="AE461" s="60">
        <f t="shared" si="7"/>
        <v>0</v>
      </c>
      <c r="AF461" s="55" t="e">
        <f>INDEX('swingweight table'!$E$2:$E$2601,MATCH(IF(AE461&lt;((MROUND(AE461,0.175)+0.1)+(MROUND(AE461,0.175)-0.075))/2,MROUND(AE461,0.175)-0.0749,MROUND(AE461,0.175)+0.1001),'swingweight table'!$D$2:$D$2601,1))</f>
        <v>#N/A</v>
      </c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</row>
    <row r="462" spans="1:44" x14ac:dyDescent="0.2">
      <c r="A462" s="17"/>
      <c r="B462" s="61" t="e">
        <f>INDEX('swingweight table'!$B$2:$B$2601,MATCH(MROUND(AE462,0.175)+0.0001,'swingweight table'!$A$2:$A$2601,1))</f>
        <v>#N/A</v>
      </c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51"/>
      <c r="O462" s="51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7"/>
      <c r="AE462" s="60">
        <f t="shared" si="7"/>
        <v>0</v>
      </c>
      <c r="AF462" s="55" t="e">
        <f>INDEX('swingweight table'!$E$2:$E$2601,MATCH(IF(AE462&lt;((MROUND(AE462,0.175)+0.1)+(MROUND(AE462,0.175)-0.075))/2,MROUND(AE462,0.175)-0.0749,MROUND(AE462,0.175)+0.1001),'swingweight table'!$D$2:$D$2601,1))</f>
        <v>#N/A</v>
      </c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</row>
    <row r="463" spans="1:44" x14ac:dyDescent="0.2">
      <c r="A463" s="17"/>
      <c r="B463" s="61" t="e">
        <f>INDEX('swingweight table'!$B$2:$B$2601,MATCH(MROUND(AE463,0.175)+0.0001,'swingweight table'!$A$2:$A$2601,1))</f>
        <v>#N/A</v>
      </c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51"/>
      <c r="O463" s="51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7"/>
      <c r="AE463" s="60">
        <f t="shared" si="7"/>
        <v>0</v>
      </c>
      <c r="AF463" s="55" t="e">
        <f>INDEX('swingweight table'!$E$2:$E$2601,MATCH(IF(AE463&lt;((MROUND(AE463,0.175)+0.1)+(MROUND(AE463,0.175)-0.075))/2,MROUND(AE463,0.175)-0.0749,MROUND(AE463,0.175)+0.1001),'swingweight table'!$D$2:$D$2601,1))</f>
        <v>#N/A</v>
      </c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</row>
    <row r="464" spans="1:44" x14ac:dyDescent="0.2">
      <c r="A464" s="17"/>
      <c r="B464" s="61" t="e">
        <f>INDEX('swingweight table'!$B$2:$B$2601,MATCH(MROUND(AE464,0.175)+0.0001,'swingweight table'!$A$2:$A$2601,1))</f>
        <v>#N/A</v>
      </c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51"/>
      <c r="O464" s="51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7"/>
      <c r="AE464" s="60">
        <f t="shared" si="7"/>
        <v>0</v>
      </c>
      <c r="AF464" s="55" t="e">
        <f>INDEX('swingweight table'!$E$2:$E$2601,MATCH(IF(AE464&lt;((MROUND(AE464,0.175)+0.1)+(MROUND(AE464,0.175)-0.075))/2,MROUND(AE464,0.175)-0.0749,MROUND(AE464,0.175)+0.1001),'swingweight table'!$D$2:$D$2601,1))</f>
        <v>#N/A</v>
      </c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</row>
    <row r="465" spans="1:44" x14ac:dyDescent="0.2">
      <c r="A465" s="17"/>
      <c r="B465" s="61" t="e">
        <f>INDEX('swingweight table'!$B$2:$B$2601,MATCH(MROUND(AE465,0.175)+0.0001,'swingweight table'!$A$2:$A$2601,1))</f>
        <v>#N/A</v>
      </c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51"/>
      <c r="O465" s="51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7"/>
      <c r="AE465" s="60">
        <f t="shared" si="7"/>
        <v>0</v>
      </c>
      <c r="AF465" s="55" t="e">
        <f>INDEX('swingweight table'!$E$2:$E$2601,MATCH(IF(AE465&lt;((MROUND(AE465,0.175)+0.1)+(MROUND(AE465,0.175)-0.075))/2,MROUND(AE465,0.175)-0.0749,MROUND(AE465,0.175)+0.1001),'swingweight table'!$D$2:$D$2601,1))</f>
        <v>#N/A</v>
      </c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</row>
    <row r="466" spans="1:44" x14ac:dyDescent="0.2">
      <c r="A466" s="17"/>
      <c r="B466" s="61" t="e">
        <f>INDEX('swingweight table'!$B$2:$B$2601,MATCH(MROUND(AE466,0.175)+0.0001,'swingweight table'!$A$2:$A$2601,1))</f>
        <v>#N/A</v>
      </c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51"/>
      <c r="O466" s="51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7"/>
      <c r="AE466" s="60">
        <f t="shared" si="7"/>
        <v>0</v>
      </c>
      <c r="AF466" s="55" t="e">
        <f>INDEX('swingweight table'!$E$2:$E$2601,MATCH(IF(AE466&lt;((MROUND(AE466,0.175)+0.1)+(MROUND(AE466,0.175)-0.075))/2,MROUND(AE466,0.175)-0.0749,MROUND(AE466,0.175)+0.1001),'swingweight table'!$D$2:$D$2601,1))</f>
        <v>#N/A</v>
      </c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</row>
    <row r="467" spans="1:44" x14ac:dyDescent="0.2">
      <c r="A467" s="17"/>
      <c r="B467" s="61" t="e">
        <f>INDEX('swingweight table'!$B$2:$B$2601,MATCH(MROUND(AE467,0.175)+0.0001,'swingweight table'!$A$2:$A$2601,1))</f>
        <v>#N/A</v>
      </c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51"/>
      <c r="O467" s="51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7"/>
      <c r="AE467" s="60">
        <f t="shared" si="7"/>
        <v>0</v>
      </c>
      <c r="AF467" s="55" t="e">
        <f>INDEX('swingweight table'!$E$2:$E$2601,MATCH(IF(AE467&lt;((MROUND(AE467,0.175)+0.1)+(MROUND(AE467,0.175)-0.075))/2,MROUND(AE467,0.175)-0.0749,MROUND(AE467,0.175)+0.1001),'swingweight table'!$D$2:$D$2601,1))</f>
        <v>#N/A</v>
      </c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</row>
    <row r="468" spans="1:44" x14ac:dyDescent="0.2">
      <c r="A468" s="17"/>
      <c r="B468" s="61" t="e">
        <f>INDEX('swingweight table'!$B$2:$B$2601,MATCH(MROUND(AE468,0.175)+0.0001,'swingweight table'!$A$2:$A$2601,1))</f>
        <v>#N/A</v>
      </c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51"/>
      <c r="O468" s="51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7"/>
      <c r="AE468" s="60">
        <f t="shared" si="7"/>
        <v>0</v>
      </c>
      <c r="AF468" s="55" t="e">
        <f>INDEX('swingweight table'!$E$2:$E$2601,MATCH(IF(AE468&lt;((MROUND(AE468,0.175)+0.1)+(MROUND(AE468,0.175)-0.075))/2,MROUND(AE468,0.175)-0.0749,MROUND(AE468,0.175)+0.1001),'swingweight table'!$D$2:$D$2601,1))</f>
        <v>#N/A</v>
      </c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</row>
    <row r="469" spans="1:44" x14ac:dyDescent="0.2">
      <c r="A469" s="17"/>
      <c r="B469" s="61" t="e">
        <f>INDEX('swingweight table'!$B$2:$B$2601,MATCH(MROUND(AE469,0.175)+0.0001,'swingweight table'!$A$2:$A$2601,1))</f>
        <v>#N/A</v>
      </c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51"/>
      <c r="O469" s="51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7"/>
      <c r="AE469" s="60">
        <f t="shared" si="7"/>
        <v>0</v>
      </c>
      <c r="AF469" s="55" t="e">
        <f>INDEX('swingweight table'!$E$2:$E$2601,MATCH(IF(AE469&lt;((MROUND(AE469,0.175)+0.1)+(MROUND(AE469,0.175)-0.075))/2,MROUND(AE469,0.175)-0.0749,MROUND(AE469,0.175)+0.1001),'swingweight table'!$D$2:$D$2601,1))</f>
        <v>#N/A</v>
      </c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</row>
    <row r="470" spans="1:44" x14ac:dyDescent="0.2">
      <c r="A470" s="17"/>
      <c r="B470" s="61" t="e">
        <f>INDEX('swingweight table'!$B$2:$B$2601,MATCH(MROUND(AE470,0.175)+0.0001,'swingweight table'!$A$2:$A$2601,1))</f>
        <v>#N/A</v>
      </c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51"/>
      <c r="O470" s="51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7"/>
      <c r="AE470" s="60">
        <f t="shared" si="7"/>
        <v>0</v>
      </c>
      <c r="AF470" s="55" t="e">
        <f>INDEX('swingweight table'!$E$2:$E$2601,MATCH(IF(AE470&lt;((MROUND(AE470,0.175)+0.1)+(MROUND(AE470,0.175)-0.075))/2,MROUND(AE470,0.175)-0.0749,MROUND(AE470,0.175)+0.1001),'swingweight table'!$D$2:$D$2601,1))</f>
        <v>#N/A</v>
      </c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</row>
    <row r="471" spans="1:44" x14ac:dyDescent="0.2">
      <c r="A471" s="17"/>
      <c r="B471" s="61" t="e">
        <f>INDEX('swingweight table'!$B$2:$B$2601,MATCH(MROUND(AE471,0.175)+0.0001,'swingweight table'!$A$2:$A$2601,1))</f>
        <v>#N/A</v>
      </c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51"/>
      <c r="O471" s="51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7"/>
      <c r="AE471" s="60">
        <f t="shared" si="7"/>
        <v>0</v>
      </c>
      <c r="AF471" s="55" t="e">
        <f>INDEX('swingweight table'!$E$2:$E$2601,MATCH(IF(AE471&lt;((MROUND(AE471,0.175)+0.1)+(MROUND(AE471,0.175)-0.075))/2,MROUND(AE471,0.175)-0.0749,MROUND(AE471,0.175)+0.1001),'swingweight table'!$D$2:$D$2601,1))</f>
        <v>#N/A</v>
      </c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</row>
    <row r="472" spans="1:44" x14ac:dyDescent="0.2">
      <c r="A472" s="17"/>
      <c r="B472" s="61" t="e">
        <f>INDEX('swingweight table'!$B$2:$B$2601,MATCH(MROUND(AE472,0.175)+0.0001,'swingweight table'!$A$2:$A$2601,1))</f>
        <v>#N/A</v>
      </c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51"/>
      <c r="O472" s="51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7"/>
      <c r="AE472" s="60">
        <f t="shared" si="7"/>
        <v>0</v>
      </c>
      <c r="AF472" s="55" t="e">
        <f>INDEX('swingweight table'!$E$2:$E$2601,MATCH(IF(AE472&lt;((MROUND(AE472,0.175)+0.1)+(MROUND(AE472,0.175)-0.075))/2,MROUND(AE472,0.175)-0.0749,MROUND(AE472,0.175)+0.1001),'swingweight table'!$D$2:$D$2601,1))</f>
        <v>#N/A</v>
      </c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</row>
    <row r="473" spans="1:44" x14ac:dyDescent="0.2">
      <c r="A473" s="17"/>
      <c r="B473" s="61" t="e">
        <f>INDEX('swingweight table'!$B$2:$B$2601,MATCH(MROUND(AE473,0.175)+0.0001,'swingweight table'!$A$2:$A$2601,1))</f>
        <v>#N/A</v>
      </c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51"/>
      <c r="O473" s="51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7"/>
      <c r="AE473" s="60">
        <f t="shared" si="7"/>
        <v>0</v>
      </c>
      <c r="AF473" s="55" t="e">
        <f>INDEX('swingweight table'!$E$2:$E$2601,MATCH(IF(AE473&lt;((MROUND(AE473,0.175)+0.1)+(MROUND(AE473,0.175)-0.075))/2,MROUND(AE473,0.175)-0.0749,MROUND(AE473,0.175)+0.1001),'swingweight table'!$D$2:$D$2601,1))</f>
        <v>#N/A</v>
      </c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</row>
    <row r="474" spans="1:44" x14ac:dyDescent="0.2">
      <c r="A474" s="17"/>
      <c r="B474" s="61" t="e">
        <f>INDEX('swingweight table'!$B$2:$B$2601,MATCH(MROUND(AE474,0.175)+0.0001,'swingweight table'!$A$2:$A$2601,1))</f>
        <v>#N/A</v>
      </c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51"/>
      <c r="O474" s="51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7"/>
      <c r="AE474" s="60">
        <f t="shared" si="7"/>
        <v>0</v>
      </c>
      <c r="AF474" s="55" t="e">
        <f>INDEX('swingweight table'!$E$2:$E$2601,MATCH(IF(AE474&lt;((MROUND(AE474,0.175)+0.1)+(MROUND(AE474,0.175)-0.075))/2,MROUND(AE474,0.175)-0.0749,MROUND(AE474,0.175)+0.1001),'swingweight table'!$D$2:$D$2601,1))</f>
        <v>#N/A</v>
      </c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</row>
    <row r="475" spans="1:44" x14ac:dyDescent="0.2">
      <c r="A475" s="17"/>
      <c r="B475" s="61" t="e">
        <f>INDEX('swingweight table'!$B$2:$B$2601,MATCH(MROUND(AE475,0.175)+0.0001,'swingweight table'!$A$2:$A$2601,1))</f>
        <v>#N/A</v>
      </c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51"/>
      <c r="O475" s="51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7"/>
      <c r="AE475" s="60">
        <f t="shared" si="7"/>
        <v>0</v>
      </c>
      <c r="AF475" s="55" t="e">
        <f>INDEX('swingweight table'!$E$2:$E$2601,MATCH(IF(AE475&lt;((MROUND(AE475,0.175)+0.1)+(MROUND(AE475,0.175)-0.075))/2,MROUND(AE475,0.175)-0.0749,MROUND(AE475,0.175)+0.1001),'swingweight table'!$D$2:$D$2601,1))</f>
        <v>#N/A</v>
      </c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</row>
    <row r="476" spans="1:44" x14ac:dyDescent="0.2">
      <c r="A476" s="17"/>
      <c r="B476" s="61" t="e">
        <f>INDEX('swingweight table'!$B$2:$B$2601,MATCH(MROUND(AE476,0.175)+0.0001,'swingweight table'!$A$2:$A$2601,1))</f>
        <v>#N/A</v>
      </c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51"/>
      <c r="O476" s="51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7"/>
      <c r="AE476" s="60">
        <f t="shared" si="7"/>
        <v>0</v>
      </c>
      <c r="AF476" s="55" t="e">
        <f>INDEX('swingweight table'!$E$2:$E$2601,MATCH(IF(AE476&lt;((MROUND(AE476,0.175)+0.1)+(MROUND(AE476,0.175)-0.075))/2,MROUND(AE476,0.175)-0.0749,MROUND(AE476,0.175)+0.1001),'swingweight table'!$D$2:$D$2601,1))</f>
        <v>#N/A</v>
      </c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</row>
    <row r="477" spans="1:44" x14ac:dyDescent="0.2">
      <c r="A477" s="17"/>
      <c r="B477" s="61" t="e">
        <f>INDEX('swingweight table'!$B$2:$B$2601,MATCH(MROUND(AE477,0.175)+0.0001,'swingweight table'!$A$2:$A$2601,1))</f>
        <v>#N/A</v>
      </c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51"/>
      <c r="O477" s="51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7"/>
      <c r="AE477" s="60">
        <f t="shared" si="7"/>
        <v>0</v>
      </c>
      <c r="AF477" s="55" t="e">
        <f>INDEX('swingweight table'!$E$2:$E$2601,MATCH(IF(AE477&lt;((MROUND(AE477,0.175)+0.1)+(MROUND(AE477,0.175)-0.075))/2,MROUND(AE477,0.175)-0.0749,MROUND(AE477,0.175)+0.1001),'swingweight table'!$D$2:$D$2601,1))</f>
        <v>#N/A</v>
      </c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</row>
    <row r="478" spans="1:44" x14ac:dyDescent="0.2">
      <c r="A478" s="17"/>
      <c r="B478" s="61" t="e">
        <f>INDEX('swingweight table'!$B$2:$B$2601,MATCH(MROUND(AE478,0.175)+0.0001,'swingweight table'!$A$2:$A$2601,1))</f>
        <v>#N/A</v>
      </c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51"/>
      <c r="O478" s="51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7"/>
      <c r="AE478" s="60">
        <f t="shared" si="7"/>
        <v>0</v>
      </c>
      <c r="AF478" s="55" t="e">
        <f>INDEX('swingweight table'!$E$2:$E$2601,MATCH(IF(AE478&lt;((MROUND(AE478,0.175)+0.1)+(MROUND(AE478,0.175)-0.075))/2,MROUND(AE478,0.175)-0.0749,MROUND(AE478,0.175)+0.1001),'swingweight table'!$D$2:$D$2601,1))</f>
        <v>#N/A</v>
      </c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</row>
    <row r="479" spans="1:44" x14ac:dyDescent="0.2">
      <c r="A479" s="17"/>
      <c r="B479" s="61" t="e">
        <f>INDEX('swingweight table'!$B$2:$B$2601,MATCH(MROUND(AE479,0.175)+0.0001,'swingweight table'!$A$2:$A$2601,1))</f>
        <v>#N/A</v>
      </c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51"/>
      <c r="O479" s="51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7"/>
      <c r="AE479" s="60">
        <f t="shared" si="7"/>
        <v>0</v>
      </c>
      <c r="AF479" s="55" t="e">
        <f>INDEX('swingweight table'!$E$2:$E$2601,MATCH(IF(AE479&lt;((MROUND(AE479,0.175)+0.1)+(MROUND(AE479,0.175)-0.075))/2,MROUND(AE479,0.175)-0.0749,MROUND(AE479,0.175)+0.1001),'swingweight table'!$D$2:$D$2601,1))</f>
        <v>#N/A</v>
      </c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</row>
    <row r="480" spans="1:44" x14ac:dyDescent="0.2">
      <c r="A480" s="17"/>
      <c r="B480" s="61" t="e">
        <f>INDEX('swingweight table'!$B$2:$B$2601,MATCH(MROUND(AE480,0.175)+0.0001,'swingweight table'!$A$2:$A$2601,1))</f>
        <v>#N/A</v>
      </c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51"/>
      <c r="O480" s="51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7"/>
      <c r="AE480" s="60">
        <f t="shared" si="7"/>
        <v>0</v>
      </c>
      <c r="AF480" s="55" t="e">
        <f>INDEX('swingweight table'!$E$2:$E$2601,MATCH(IF(AE480&lt;((MROUND(AE480,0.175)+0.1)+(MROUND(AE480,0.175)-0.075))/2,MROUND(AE480,0.175)-0.0749,MROUND(AE480,0.175)+0.1001),'swingweight table'!$D$2:$D$2601,1))</f>
        <v>#N/A</v>
      </c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</row>
    <row r="481" spans="1:44" x14ac:dyDescent="0.2">
      <c r="A481" s="17"/>
      <c r="B481" s="61" t="e">
        <f>INDEX('swingweight table'!$B$2:$B$2601,MATCH(MROUND(AE481,0.175)+0.0001,'swingweight table'!$A$2:$A$2601,1))</f>
        <v>#N/A</v>
      </c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51"/>
      <c r="O481" s="51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7"/>
      <c r="AE481" s="60">
        <f t="shared" si="7"/>
        <v>0</v>
      </c>
      <c r="AF481" s="55" t="e">
        <f>INDEX('swingweight table'!$E$2:$E$2601,MATCH(IF(AE481&lt;((MROUND(AE481,0.175)+0.1)+(MROUND(AE481,0.175)-0.075))/2,MROUND(AE481,0.175)-0.0749,MROUND(AE481,0.175)+0.1001),'swingweight table'!$D$2:$D$2601,1))</f>
        <v>#N/A</v>
      </c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</row>
    <row r="482" spans="1:44" x14ac:dyDescent="0.2">
      <c r="A482" s="17"/>
      <c r="B482" s="61" t="e">
        <f>INDEX('swingweight table'!$B$2:$B$2601,MATCH(MROUND(AE482,0.175)+0.0001,'swingweight table'!$A$2:$A$2601,1))</f>
        <v>#N/A</v>
      </c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51"/>
      <c r="O482" s="51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7"/>
      <c r="AE482" s="60">
        <f t="shared" si="7"/>
        <v>0</v>
      </c>
      <c r="AF482" s="55" t="e">
        <f>INDEX('swingweight table'!$E$2:$E$2601,MATCH(IF(AE482&lt;((MROUND(AE482,0.175)+0.1)+(MROUND(AE482,0.175)-0.075))/2,MROUND(AE482,0.175)-0.0749,MROUND(AE482,0.175)+0.1001),'swingweight table'!$D$2:$D$2601,1))</f>
        <v>#N/A</v>
      </c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</row>
    <row r="483" spans="1:44" x14ac:dyDescent="0.2">
      <c r="A483" s="17"/>
      <c r="B483" s="61" t="e">
        <f>INDEX('swingweight table'!$B$2:$B$2601,MATCH(MROUND(AE483,0.175)+0.0001,'swingweight table'!$A$2:$A$2601,1))</f>
        <v>#N/A</v>
      </c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51"/>
      <c r="O483" s="51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7"/>
      <c r="AE483" s="60">
        <f t="shared" si="7"/>
        <v>0</v>
      </c>
      <c r="AF483" s="55" t="e">
        <f>INDEX('swingweight table'!$E$2:$E$2601,MATCH(IF(AE483&lt;((MROUND(AE483,0.175)+0.1)+(MROUND(AE483,0.175)-0.075))/2,MROUND(AE483,0.175)-0.0749,MROUND(AE483,0.175)+0.1001),'swingweight table'!$D$2:$D$2601,1))</f>
        <v>#N/A</v>
      </c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</row>
    <row r="484" spans="1:44" x14ac:dyDescent="0.2">
      <c r="A484" s="17"/>
      <c r="B484" s="61" t="e">
        <f>INDEX('swingweight table'!$B$2:$B$2601,MATCH(MROUND(AE484,0.175)+0.0001,'swingweight table'!$A$2:$A$2601,1))</f>
        <v>#N/A</v>
      </c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51"/>
      <c r="O484" s="51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7"/>
      <c r="AE484" s="60">
        <f t="shared" si="7"/>
        <v>0</v>
      </c>
      <c r="AF484" s="55" t="e">
        <f>INDEX('swingweight table'!$E$2:$E$2601,MATCH(IF(AE484&lt;((MROUND(AE484,0.175)+0.1)+(MROUND(AE484,0.175)-0.075))/2,MROUND(AE484,0.175)-0.0749,MROUND(AE484,0.175)+0.1001),'swingweight table'!$D$2:$D$2601,1))</f>
        <v>#N/A</v>
      </c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</row>
    <row r="485" spans="1:44" x14ac:dyDescent="0.2">
      <c r="A485" s="17"/>
      <c r="B485" s="61" t="e">
        <f>INDEX('swingweight table'!$B$2:$B$2601,MATCH(MROUND(AE485,0.175)+0.0001,'swingweight table'!$A$2:$A$2601,1))</f>
        <v>#N/A</v>
      </c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51"/>
      <c r="O485" s="51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7"/>
      <c r="AE485" s="60">
        <f t="shared" si="7"/>
        <v>0</v>
      </c>
      <c r="AF485" s="55" t="e">
        <f>INDEX('swingweight table'!$E$2:$E$2601,MATCH(IF(AE485&lt;((MROUND(AE485,0.175)+0.1)+(MROUND(AE485,0.175)-0.075))/2,MROUND(AE485,0.175)-0.0749,MROUND(AE485,0.175)+0.1001),'swingweight table'!$D$2:$D$2601,1))</f>
        <v>#N/A</v>
      </c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</row>
    <row r="486" spans="1:44" x14ac:dyDescent="0.2">
      <c r="A486" s="17"/>
      <c r="B486" s="61" t="e">
        <f>INDEX('swingweight table'!$B$2:$B$2601,MATCH(MROUND(AE486,0.175)+0.0001,'swingweight table'!$A$2:$A$2601,1))</f>
        <v>#N/A</v>
      </c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51"/>
      <c r="O486" s="51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7"/>
      <c r="AE486" s="60">
        <f t="shared" si="7"/>
        <v>0</v>
      </c>
      <c r="AF486" s="55" t="e">
        <f>INDEX('swingweight table'!$E$2:$E$2601,MATCH(IF(AE486&lt;((MROUND(AE486,0.175)+0.1)+(MROUND(AE486,0.175)-0.075))/2,MROUND(AE486,0.175)-0.0749,MROUND(AE486,0.175)+0.1001),'swingweight table'!$D$2:$D$2601,1))</f>
        <v>#N/A</v>
      </c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</row>
    <row r="487" spans="1:44" x14ac:dyDescent="0.2">
      <c r="A487" s="17"/>
      <c r="B487" s="61" t="e">
        <f>INDEX('swingweight table'!$B$2:$B$2601,MATCH(MROUND(AE487,0.175)+0.0001,'swingweight table'!$A$2:$A$2601,1))</f>
        <v>#N/A</v>
      </c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51"/>
      <c r="O487" s="51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7"/>
      <c r="AE487" s="60">
        <f t="shared" si="7"/>
        <v>0</v>
      </c>
      <c r="AF487" s="55" t="e">
        <f>INDEX('swingweight table'!$E$2:$E$2601,MATCH(IF(AE487&lt;((MROUND(AE487,0.175)+0.1)+(MROUND(AE487,0.175)-0.075))/2,MROUND(AE487,0.175)-0.0749,MROUND(AE487,0.175)+0.1001),'swingweight table'!$D$2:$D$2601,1))</f>
        <v>#N/A</v>
      </c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</row>
    <row r="488" spans="1:44" x14ac:dyDescent="0.2">
      <c r="A488" s="17"/>
      <c r="B488" s="61" t="e">
        <f>INDEX('swingweight table'!$B$2:$B$2601,MATCH(MROUND(AE488,0.175)+0.0001,'swingweight table'!$A$2:$A$2601,1))</f>
        <v>#N/A</v>
      </c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51"/>
      <c r="O488" s="51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7"/>
      <c r="AE488" s="60">
        <f t="shared" si="7"/>
        <v>0</v>
      </c>
      <c r="AF488" s="55" t="e">
        <f>INDEX('swingweight table'!$E$2:$E$2601,MATCH(IF(AE488&lt;((MROUND(AE488,0.175)+0.1)+(MROUND(AE488,0.175)-0.075))/2,MROUND(AE488,0.175)-0.0749,MROUND(AE488,0.175)+0.1001),'swingweight table'!$D$2:$D$2601,1))</f>
        <v>#N/A</v>
      </c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</row>
    <row r="489" spans="1:44" x14ac:dyDescent="0.2">
      <c r="A489" s="17"/>
      <c r="B489" s="61" t="e">
        <f>INDEX('swingweight table'!$B$2:$B$2601,MATCH(MROUND(AE489,0.175)+0.0001,'swingweight table'!$A$2:$A$2601,1))</f>
        <v>#N/A</v>
      </c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51"/>
      <c r="O489" s="51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7"/>
      <c r="AE489" s="60">
        <f t="shared" si="7"/>
        <v>0</v>
      </c>
      <c r="AF489" s="55" t="e">
        <f>INDEX('swingweight table'!$E$2:$E$2601,MATCH(IF(AE489&lt;((MROUND(AE489,0.175)+0.1)+(MROUND(AE489,0.175)-0.075))/2,MROUND(AE489,0.175)-0.0749,MROUND(AE489,0.175)+0.1001),'swingweight table'!$D$2:$D$2601,1))</f>
        <v>#N/A</v>
      </c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</row>
    <row r="490" spans="1:44" x14ac:dyDescent="0.2">
      <c r="A490" s="17"/>
      <c r="B490" s="61" t="e">
        <f>INDEX('swingweight table'!$B$2:$B$2601,MATCH(MROUND(AE490,0.175)+0.0001,'swingweight table'!$A$2:$A$2601,1))</f>
        <v>#N/A</v>
      </c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51"/>
      <c r="O490" s="51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7"/>
      <c r="AE490" s="60">
        <f t="shared" si="7"/>
        <v>0</v>
      </c>
      <c r="AF490" s="55" t="e">
        <f>INDEX('swingweight table'!$E$2:$E$2601,MATCH(IF(AE490&lt;((MROUND(AE490,0.175)+0.1)+(MROUND(AE490,0.175)-0.075))/2,MROUND(AE490,0.175)-0.0749,MROUND(AE490,0.175)+0.1001),'swingweight table'!$D$2:$D$2601,1))</f>
        <v>#N/A</v>
      </c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</row>
    <row r="491" spans="1:44" x14ac:dyDescent="0.2">
      <c r="A491" s="17"/>
      <c r="B491" s="61" t="e">
        <f>INDEX('swingweight table'!$B$2:$B$2601,MATCH(MROUND(AE491,0.175)+0.0001,'swingweight table'!$A$2:$A$2601,1))</f>
        <v>#N/A</v>
      </c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51"/>
      <c r="O491" s="51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7"/>
      <c r="AE491" s="60">
        <f t="shared" si="7"/>
        <v>0</v>
      </c>
      <c r="AF491" s="55" t="e">
        <f>INDEX('swingweight table'!$E$2:$E$2601,MATCH(IF(AE491&lt;((MROUND(AE491,0.175)+0.1)+(MROUND(AE491,0.175)-0.075))/2,MROUND(AE491,0.175)-0.0749,MROUND(AE491,0.175)+0.1001),'swingweight table'!$D$2:$D$2601,1))</f>
        <v>#N/A</v>
      </c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</row>
    <row r="492" spans="1:44" x14ac:dyDescent="0.2">
      <c r="A492" s="17"/>
      <c r="B492" s="61" t="e">
        <f>INDEX('swingweight table'!$B$2:$B$2601,MATCH(MROUND(AE492,0.175)+0.0001,'swingweight table'!$A$2:$A$2601,1))</f>
        <v>#N/A</v>
      </c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51"/>
      <c r="O492" s="51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7"/>
      <c r="AE492" s="60">
        <f t="shared" si="7"/>
        <v>0</v>
      </c>
      <c r="AF492" s="55" t="e">
        <f>INDEX('swingweight table'!$E$2:$E$2601,MATCH(IF(AE492&lt;((MROUND(AE492,0.175)+0.1)+(MROUND(AE492,0.175)-0.075))/2,MROUND(AE492,0.175)-0.0749,MROUND(AE492,0.175)+0.1001),'swingweight table'!$D$2:$D$2601,1))</f>
        <v>#N/A</v>
      </c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</row>
    <row r="493" spans="1:44" x14ac:dyDescent="0.2">
      <c r="A493" s="17"/>
      <c r="B493" s="61" t="e">
        <f>INDEX('swingweight table'!$B$2:$B$2601,MATCH(MROUND(AE493,0.175)+0.0001,'swingweight table'!$A$2:$A$2601,1))</f>
        <v>#N/A</v>
      </c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51"/>
      <c r="O493" s="51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7"/>
      <c r="AE493" s="60">
        <f t="shared" si="7"/>
        <v>0</v>
      </c>
      <c r="AF493" s="55" t="e">
        <f>INDEX('swingweight table'!$E$2:$E$2601,MATCH(IF(AE493&lt;((MROUND(AE493,0.175)+0.1)+(MROUND(AE493,0.175)-0.075))/2,MROUND(AE493,0.175)-0.0749,MROUND(AE493,0.175)+0.1001),'swingweight table'!$D$2:$D$2601,1))</f>
        <v>#N/A</v>
      </c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</row>
    <row r="494" spans="1:44" x14ac:dyDescent="0.2">
      <c r="A494" s="17"/>
      <c r="B494" s="61" t="e">
        <f>INDEX('swingweight table'!$B$2:$B$2601,MATCH(MROUND(AE494,0.175)+0.0001,'swingweight table'!$A$2:$A$2601,1))</f>
        <v>#N/A</v>
      </c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51"/>
      <c r="O494" s="51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7"/>
      <c r="AE494" s="60">
        <f t="shared" si="7"/>
        <v>0</v>
      </c>
      <c r="AF494" s="55" t="e">
        <f>INDEX('swingweight table'!$E$2:$E$2601,MATCH(IF(AE494&lt;((MROUND(AE494,0.175)+0.1)+(MROUND(AE494,0.175)-0.075))/2,MROUND(AE494,0.175)-0.0749,MROUND(AE494,0.175)+0.1001),'swingweight table'!$D$2:$D$2601,1))</f>
        <v>#N/A</v>
      </c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</row>
    <row r="495" spans="1:44" x14ac:dyDescent="0.2">
      <c r="A495" s="17"/>
      <c r="B495" s="61" t="e">
        <f>INDEX('swingweight table'!$B$2:$B$2601,MATCH(MROUND(AE495,0.175)+0.0001,'swingweight table'!$A$2:$A$2601,1))</f>
        <v>#N/A</v>
      </c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51"/>
      <c r="O495" s="51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7"/>
      <c r="AE495" s="60">
        <f t="shared" si="7"/>
        <v>0</v>
      </c>
      <c r="AF495" s="55" t="e">
        <f>INDEX('swingweight table'!$E$2:$E$2601,MATCH(IF(AE495&lt;((MROUND(AE495,0.175)+0.1)+(MROUND(AE495,0.175)-0.075))/2,MROUND(AE495,0.175)-0.0749,MROUND(AE495,0.175)+0.1001),'swingweight table'!$D$2:$D$2601,1))</f>
        <v>#N/A</v>
      </c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</row>
    <row r="496" spans="1:44" x14ac:dyDescent="0.2">
      <c r="A496" s="17"/>
      <c r="B496" s="61" t="e">
        <f>INDEX('swingweight table'!$B$2:$B$2601,MATCH(MROUND(AE496,0.175)+0.0001,'swingweight table'!$A$2:$A$2601,1))</f>
        <v>#N/A</v>
      </c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51"/>
      <c r="O496" s="51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7"/>
      <c r="AE496" s="60">
        <f t="shared" si="7"/>
        <v>0</v>
      </c>
      <c r="AF496" s="55" t="e">
        <f>INDEX('swingweight table'!$E$2:$E$2601,MATCH(IF(AE496&lt;((MROUND(AE496,0.175)+0.1)+(MROUND(AE496,0.175)-0.075))/2,MROUND(AE496,0.175)-0.0749,MROUND(AE496,0.175)+0.1001),'swingweight table'!$D$2:$D$2601,1))</f>
        <v>#N/A</v>
      </c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</row>
    <row r="497" spans="1:44" x14ac:dyDescent="0.2">
      <c r="A497" s="17"/>
      <c r="B497" s="61" t="e">
        <f>INDEX('swingweight table'!$B$2:$B$2601,MATCH(MROUND(AE497,0.175)+0.0001,'swingweight table'!$A$2:$A$2601,1))</f>
        <v>#N/A</v>
      </c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51"/>
      <c r="O497" s="51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7"/>
      <c r="AE497" s="60">
        <f t="shared" si="7"/>
        <v>0</v>
      </c>
      <c r="AF497" s="55" t="e">
        <f>INDEX('swingweight table'!$E$2:$E$2601,MATCH(IF(AE497&lt;((MROUND(AE497,0.175)+0.1)+(MROUND(AE497,0.175)-0.075))/2,MROUND(AE497,0.175)-0.0749,MROUND(AE497,0.175)+0.1001),'swingweight table'!$D$2:$D$2601,1))</f>
        <v>#N/A</v>
      </c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</row>
    <row r="498" spans="1:44" x14ac:dyDescent="0.2">
      <c r="A498" s="17"/>
      <c r="B498" s="61" t="e">
        <f>INDEX('swingweight table'!$B$2:$B$2601,MATCH(MROUND(AE498,0.175)+0.0001,'swingweight table'!$A$2:$A$2601,1))</f>
        <v>#N/A</v>
      </c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51"/>
      <c r="O498" s="51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7"/>
      <c r="AE498" s="60">
        <f t="shared" si="7"/>
        <v>0</v>
      </c>
      <c r="AF498" s="55" t="e">
        <f>INDEX('swingweight table'!$E$2:$E$2601,MATCH(IF(AE498&lt;((MROUND(AE498,0.175)+0.1)+(MROUND(AE498,0.175)-0.075))/2,MROUND(AE498,0.175)-0.0749,MROUND(AE498,0.175)+0.1001),'swingweight table'!$D$2:$D$2601,1))</f>
        <v>#N/A</v>
      </c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</row>
    <row r="499" spans="1:44" x14ac:dyDescent="0.2">
      <c r="A499" s="17"/>
      <c r="B499" s="61" t="e">
        <f>INDEX('swingweight table'!$B$2:$B$2601,MATCH(MROUND(AE499,0.175)+0.0001,'swingweight table'!$A$2:$A$2601,1))</f>
        <v>#N/A</v>
      </c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51"/>
      <c r="O499" s="51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7"/>
      <c r="AE499" s="60">
        <f t="shared" si="7"/>
        <v>0</v>
      </c>
      <c r="AF499" s="55" t="e">
        <f>INDEX('swingweight table'!$E$2:$E$2601,MATCH(IF(AE499&lt;((MROUND(AE499,0.175)+0.1)+(MROUND(AE499,0.175)-0.075))/2,MROUND(AE499,0.175)-0.0749,MROUND(AE499,0.175)+0.1001),'swingweight table'!$D$2:$D$2601,1))</f>
        <v>#N/A</v>
      </c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</row>
    <row r="500" spans="1:44" x14ac:dyDescent="0.2">
      <c r="A500" s="17"/>
      <c r="B500" s="61" t="e">
        <f>INDEX('swingweight table'!$B$2:$B$2601,MATCH(MROUND(AE500,0.175)+0.0001,'swingweight table'!$A$2:$A$2601,1))</f>
        <v>#N/A</v>
      </c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51"/>
      <c r="O500" s="51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7"/>
      <c r="AE500" s="60">
        <f t="shared" si="7"/>
        <v>0</v>
      </c>
      <c r="AF500" s="55" t="e">
        <f>INDEX('swingweight table'!$E$2:$E$2601,MATCH(IF(AE500&lt;((MROUND(AE500,0.175)+0.1)+(MROUND(AE500,0.175)-0.075))/2,MROUND(AE500,0.175)-0.0749,MROUND(AE500,0.175)+0.1001),'swingweight table'!$D$2:$D$2601,1))</f>
        <v>#N/A</v>
      </c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</row>
    <row r="501" spans="1:44" x14ac:dyDescent="0.2">
      <c r="A501" s="17"/>
      <c r="B501" s="61" t="e">
        <f>INDEX('swingweight table'!$B$2:$B$2601,MATCH(MROUND(AE501,0.175)+0.0001,'swingweight table'!$A$2:$A$2601,1))</f>
        <v>#N/A</v>
      </c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51"/>
      <c r="O501" s="51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7"/>
      <c r="AE501" s="60">
        <f t="shared" si="7"/>
        <v>0</v>
      </c>
      <c r="AF501" s="55" t="e">
        <f>INDEX('swingweight table'!$E$2:$E$2601,MATCH(IF(AE501&lt;((MROUND(AE501,0.175)+0.1)+(MROUND(AE501,0.175)-0.075))/2,MROUND(AE501,0.175)-0.0749,MROUND(AE501,0.175)+0.1001),'swingweight table'!$D$2:$D$2601,1))</f>
        <v>#N/A</v>
      </c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</row>
    <row r="502" spans="1:44" x14ac:dyDescent="0.2">
      <c r="A502" s="14"/>
      <c r="B502" s="61" t="e">
        <f>INDEX('swingweight table'!$B$2:$B$2601,MATCH(MROUND(AE502,0.175)+0.0001,'swingweight table'!$A$2:$A$2601,1))</f>
        <v>#N/A</v>
      </c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51"/>
      <c r="O502" s="51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7"/>
      <c r="AE502" s="60">
        <f t="shared" si="7"/>
        <v>0</v>
      </c>
      <c r="AF502" s="55" t="e">
        <f>INDEX('swingweight table'!$E$2:$E$2601,MATCH(IF(AE502&lt;((MROUND(AE502,0.175)+0.1)+(MROUND(AE502,0.175)-0.075))/2,MROUND(AE502,0.175)-0.0749,MROUND(AE502,0.175)+0.1001),'swingweight table'!$D$2:$D$2601,1))</f>
        <v>#N/A</v>
      </c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</row>
  </sheetData>
  <pageMargins left="0.25" right="0.25" top="0.75" bottom="0.75" header="0.3" footer="0.3"/>
  <pageSetup orientation="landscape" horizontalDpi="0" verticalDpi="0" r:id="rId1"/>
  <headerFooter>
    <oddFooter>&amp;LPage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0"/>
  <sheetViews>
    <sheetView zoomScale="85" zoomScaleNormal="85" workbookViewId="0">
      <selection activeCell="E26" sqref="E26"/>
    </sheetView>
  </sheetViews>
  <sheetFormatPr defaultRowHeight="15" x14ac:dyDescent="0.2"/>
  <cols>
    <col min="1" max="1" width="35.51171875" customWidth="1"/>
    <col min="2" max="2" width="36.453125" style="41" bestFit="1" customWidth="1"/>
    <col min="4" max="4" width="43.31640625" bestFit="1" customWidth="1"/>
    <col min="5" max="5" width="36.453125" style="41" bestFit="1" customWidth="1"/>
  </cols>
  <sheetData>
    <row r="1" spans="1:6" ht="18.75" x14ac:dyDescent="0.25">
      <c r="A1" s="36" t="s">
        <v>2622</v>
      </c>
      <c r="B1" s="37"/>
      <c r="C1" s="38"/>
      <c r="D1" s="38"/>
      <c r="E1" s="37"/>
    </row>
    <row r="2" spans="1:6" x14ac:dyDescent="0.2">
      <c r="A2" s="39" t="s">
        <v>2623</v>
      </c>
      <c r="B2" s="37"/>
      <c r="C2" s="38"/>
      <c r="D2" s="38"/>
      <c r="E2" s="37"/>
    </row>
    <row r="3" spans="1:6" x14ac:dyDescent="0.2">
      <c r="A3" s="40" t="s">
        <v>2624</v>
      </c>
      <c r="D3" s="40" t="s">
        <v>2625</v>
      </c>
    </row>
    <row r="4" spans="1:6" x14ac:dyDescent="0.2">
      <c r="A4" t="s">
        <v>2626</v>
      </c>
      <c r="B4" s="42" t="s">
        <v>2627</v>
      </c>
      <c r="D4" t="s">
        <v>2628</v>
      </c>
      <c r="E4" s="42" t="s">
        <v>2629</v>
      </c>
    </row>
    <row r="5" spans="1:6" x14ac:dyDescent="0.2">
      <c r="A5" t="s">
        <v>2630</v>
      </c>
      <c r="B5" s="43">
        <v>338.2</v>
      </c>
      <c r="D5" t="s">
        <v>2631</v>
      </c>
      <c r="E5" s="43">
        <v>328</v>
      </c>
      <c r="F5" s="44"/>
    </row>
    <row r="6" spans="1:6" ht="18" x14ac:dyDescent="0.3">
      <c r="A6" t="s">
        <v>2632</v>
      </c>
      <c r="B6" s="45">
        <v>32.375</v>
      </c>
      <c r="D6" t="s">
        <v>2633</v>
      </c>
      <c r="E6" s="45">
        <v>32.905999999999999</v>
      </c>
      <c r="F6" s="41"/>
    </row>
    <row r="7" spans="1:6" x14ac:dyDescent="0.2">
      <c r="A7" t="s">
        <v>2634</v>
      </c>
      <c r="B7" s="41" t="str">
        <f>INDEX('swingweight table'!$B$2:$B$2601,MATCH(MROUND(B5*0.035274*(B6-14),0.175)+0.0001,'swingweight table'!$A$2:$A$2601,1))</f>
        <v>D3.3</v>
      </c>
      <c r="D7" t="s">
        <v>2635</v>
      </c>
      <c r="E7" s="41" t="str">
        <f>INDEX('swingweight table'!$B$2:$B$2601,MATCH(MROUND(E5*0.035274*(E6-14),0.175)+0.0001,'swingweight table'!$A$2:$A$2601,1))</f>
        <v>D3.0</v>
      </c>
      <c r="F7" s="41"/>
    </row>
    <row r="8" spans="1:6" x14ac:dyDescent="0.2">
      <c r="B8" s="46"/>
      <c r="F8" s="41"/>
    </row>
    <row r="9" spans="1:6" x14ac:dyDescent="0.2">
      <c r="F9" s="41"/>
    </row>
    <row r="15" spans="1:6" x14ac:dyDescent="0.2">
      <c r="A15" s="40" t="s">
        <v>2606</v>
      </c>
      <c r="D15" s="40" t="s">
        <v>2606</v>
      </c>
    </row>
    <row r="16" spans="1:6" x14ac:dyDescent="0.2">
      <c r="A16" t="s">
        <v>2636</v>
      </c>
      <c r="B16" s="41">
        <f>B5/1000</f>
        <v>0.3382</v>
      </c>
      <c r="D16" t="s">
        <v>2636</v>
      </c>
      <c r="E16" s="41">
        <f>E5/1000</f>
        <v>0.32800000000000001</v>
      </c>
    </row>
    <row r="17" spans="1:5" x14ac:dyDescent="0.2">
      <c r="A17" t="s">
        <v>2637</v>
      </c>
      <c r="B17" s="41">
        <f>B6*0.0254</f>
        <v>0.82232499999999997</v>
      </c>
      <c r="D17" t="s">
        <v>2637</v>
      </c>
      <c r="E17" s="41">
        <f>E6*0.0254</f>
        <v>0.8358123999999999</v>
      </c>
    </row>
    <row r="18" spans="1:5" ht="17.25" x14ac:dyDescent="0.2">
      <c r="A18" t="s">
        <v>2638</v>
      </c>
      <c r="B18" s="44">
        <v>9.8000000000000007</v>
      </c>
      <c r="D18" t="s">
        <v>2638</v>
      </c>
      <c r="E18" s="44">
        <v>9.8000000000000007</v>
      </c>
    </row>
    <row r="19" spans="1:5" x14ac:dyDescent="0.2">
      <c r="A19" t="s">
        <v>2639</v>
      </c>
      <c r="B19" s="41">
        <f>B16*B18*B17</f>
        <v>2.7254810869999999</v>
      </c>
      <c r="D19" t="s">
        <v>2640</v>
      </c>
      <c r="E19" s="41">
        <f>E16*E18*E17</f>
        <v>2.6866353785600001</v>
      </c>
    </row>
    <row r="20" spans="1:5" x14ac:dyDescent="0.2">
      <c r="D20" t="s">
        <v>2641</v>
      </c>
      <c r="E20" s="41">
        <f>B16-E16</f>
        <v>1.0199999999999987E-2</v>
      </c>
    </row>
    <row r="21" spans="1:5" ht="18" x14ac:dyDescent="0.3">
      <c r="D21" s="47" t="s">
        <v>2642</v>
      </c>
      <c r="E21" s="41">
        <f>B19</f>
        <v>2.7254810869999999</v>
      </c>
    </row>
    <row r="22" spans="1:5" ht="18" x14ac:dyDescent="0.3">
      <c r="D22" s="47" t="s">
        <v>2643</v>
      </c>
      <c r="E22" s="41">
        <f>(E21-(E16*E18*E17))/(E20*E18)</f>
        <v>0.38861252941176311</v>
      </c>
    </row>
    <row r="23" spans="1:5" x14ac:dyDescent="0.2">
      <c r="D23" s="48" t="s">
        <v>2644</v>
      </c>
      <c r="E23" s="49">
        <f>E20*1000</f>
        <v>10.199999999999987</v>
      </c>
    </row>
    <row r="24" spans="1:5" x14ac:dyDescent="0.2">
      <c r="D24" s="48" t="s">
        <v>2645</v>
      </c>
      <c r="E24" s="50">
        <f>E22/0.0254</f>
        <v>15.299705882352878</v>
      </c>
    </row>
    <row r="26" spans="1:5" x14ac:dyDescent="0.2">
      <c r="A26" s="40" t="s">
        <v>2646</v>
      </c>
      <c r="D26" s="40" t="s">
        <v>2646</v>
      </c>
    </row>
    <row r="27" spans="1:5" x14ac:dyDescent="0.2">
      <c r="A27" t="s">
        <v>2647</v>
      </c>
      <c r="B27" s="41">
        <f>B16*B18*((B6-14)*0.0254)</f>
        <v>1.546894671</v>
      </c>
      <c r="D27" t="s">
        <v>2647</v>
      </c>
      <c r="E27" s="41">
        <f>(E16*E18*((E6-14)*0.0254))+(E20*E18*((E24-14)*0.0254))</f>
        <v>1.5468946709999998</v>
      </c>
    </row>
    <row r="28" spans="1:5" x14ac:dyDescent="0.2">
      <c r="A28" t="s">
        <v>2648</v>
      </c>
      <c r="B28" s="41">
        <v>6.5</v>
      </c>
      <c r="D28" t="s">
        <v>2648</v>
      </c>
      <c r="E28" s="41">
        <f>B28</f>
        <v>6.5</v>
      </c>
    </row>
    <row r="29" spans="1:5" x14ac:dyDescent="0.2">
      <c r="A29" t="s">
        <v>2649</v>
      </c>
      <c r="B29" s="41">
        <f>B16*B18*((B6-B28)*0.0254)</f>
        <v>2.1782802509999999</v>
      </c>
      <c r="D29" t="s">
        <v>2649</v>
      </c>
      <c r="E29" s="41">
        <f>(E16*E18*((E6-E28)*0.0254))+(E20*E18*((E24-E28)*0.0254))</f>
        <v>2.1782802509999999</v>
      </c>
    </row>
    <row r="30" spans="1:5" x14ac:dyDescent="0.2">
      <c r="B30" s="44"/>
      <c r="E30" s="44"/>
    </row>
  </sheetData>
  <printOptions gridLines="1"/>
  <pageMargins left="0.7" right="0.7" top="0.75" bottom="0.75" header="0.3" footer="0.3"/>
  <pageSetup scale="76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601"/>
  <sheetViews>
    <sheetView workbookViewId="0">
      <selection activeCell="H8" sqref="H8"/>
    </sheetView>
  </sheetViews>
  <sheetFormatPr defaultRowHeight="15" x14ac:dyDescent="0.2"/>
  <cols>
    <col min="1" max="1" width="7.80078125" style="1" customWidth="1"/>
    <col min="2" max="2" width="7.53125" style="2"/>
    <col min="4" max="4" width="7.80078125" style="1" customWidth="1"/>
    <col min="5" max="5" width="8.7421875" style="2"/>
  </cols>
  <sheetData>
    <row r="1" spans="1:7" ht="21" x14ac:dyDescent="0.2">
      <c r="A1" s="3" t="s">
        <v>1500</v>
      </c>
      <c r="B1" s="3" t="s">
        <v>2603</v>
      </c>
      <c r="D1" s="3" t="s">
        <v>1500</v>
      </c>
      <c r="E1" s="3" t="s">
        <v>2604</v>
      </c>
    </row>
    <row r="2" spans="1:7" x14ac:dyDescent="0.2">
      <c r="A2" s="1">
        <v>161</v>
      </c>
      <c r="B2" s="2" t="s">
        <v>8</v>
      </c>
      <c r="D2" s="1">
        <f>161-0.25</f>
        <v>160.75</v>
      </c>
      <c r="E2" s="2" t="s">
        <v>8</v>
      </c>
      <c r="G2" s="10" t="s">
        <v>2607</v>
      </c>
    </row>
    <row r="3" spans="1:7" x14ac:dyDescent="0.2">
      <c r="A3" s="1">
        <f>A2+0.175</f>
        <v>161.17500000000001</v>
      </c>
      <c r="B3" s="2" t="s">
        <v>9</v>
      </c>
      <c r="D3" s="1">
        <f>D2+0.175</f>
        <v>160.92500000000001</v>
      </c>
      <c r="E3" s="2" t="s">
        <v>9</v>
      </c>
    </row>
    <row r="4" spans="1:7" x14ac:dyDescent="0.2">
      <c r="A4" s="1">
        <f t="shared" ref="A4:A67" si="0">A3+0.175</f>
        <v>161.35000000000002</v>
      </c>
      <c r="B4" s="2" t="s">
        <v>10</v>
      </c>
      <c r="D4" s="1">
        <f t="shared" ref="D4:D67" si="1">D3+0.175</f>
        <v>161.10000000000002</v>
      </c>
      <c r="E4" s="2" t="s">
        <v>10</v>
      </c>
      <c r="G4" s="10" t="s">
        <v>2608</v>
      </c>
    </row>
    <row r="5" spans="1:7" x14ac:dyDescent="0.2">
      <c r="A5" s="1">
        <f t="shared" si="0"/>
        <v>161.52500000000003</v>
      </c>
      <c r="B5" s="2" t="s">
        <v>11</v>
      </c>
      <c r="D5" s="1">
        <f t="shared" si="1"/>
        <v>161.27500000000003</v>
      </c>
      <c r="E5" s="2" t="s">
        <v>11</v>
      </c>
    </row>
    <row r="6" spans="1:7" x14ac:dyDescent="0.2">
      <c r="A6" s="1">
        <f t="shared" si="0"/>
        <v>161.70000000000005</v>
      </c>
      <c r="B6" s="2" t="s">
        <v>12</v>
      </c>
      <c r="D6" s="1">
        <f t="shared" si="1"/>
        <v>161.45000000000005</v>
      </c>
      <c r="E6" s="2" t="s">
        <v>12</v>
      </c>
    </row>
    <row r="7" spans="1:7" x14ac:dyDescent="0.2">
      <c r="A7" s="1">
        <f t="shared" si="0"/>
        <v>161.87500000000006</v>
      </c>
      <c r="B7" s="2" t="s">
        <v>13</v>
      </c>
      <c r="D7" s="1">
        <f t="shared" si="1"/>
        <v>161.62500000000006</v>
      </c>
      <c r="E7" s="2" t="s">
        <v>13</v>
      </c>
    </row>
    <row r="8" spans="1:7" x14ac:dyDescent="0.2">
      <c r="A8" s="1">
        <f t="shared" si="0"/>
        <v>162.05000000000007</v>
      </c>
      <c r="B8" s="2" t="s">
        <v>14</v>
      </c>
      <c r="D8" s="1">
        <f t="shared" si="1"/>
        <v>161.80000000000007</v>
      </c>
      <c r="E8" s="2" t="s">
        <v>14</v>
      </c>
    </row>
    <row r="9" spans="1:7" x14ac:dyDescent="0.2">
      <c r="A9" s="1">
        <f t="shared" si="0"/>
        <v>162.22500000000008</v>
      </c>
      <c r="B9" s="2" t="s">
        <v>16</v>
      </c>
      <c r="D9" s="1">
        <f t="shared" si="1"/>
        <v>161.97500000000008</v>
      </c>
      <c r="E9" s="2" t="s">
        <v>16</v>
      </c>
    </row>
    <row r="10" spans="1:7" x14ac:dyDescent="0.2">
      <c r="A10" s="1">
        <f t="shared" si="0"/>
        <v>162.40000000000009</v>
      </c>
      <c r="B10" s="2" t="s">
        <v>18</v>
      </c>
      <c r="D10" s="1">
        <f t="shared" si="1"/>
        <v>162.15000000000009</v>
      </c>
      <c r="E10" s="2" t="s">
        <v>18</v>
      </c>
    </row>
    <row r="11" spans="1:7" x14ac:dyDescent="0.2">
      <c r="A11" s="1">
        <f t="shared" si="0"/>
        <v>162.5750000000001</v>
      </c>
      <c r="B11" s="2" t="s">
        <v>20</v>
      </c>
      <c r="D11" s="1">
        <f t="shared" si="1"/>
        <v>162.3250000000001</v>
      </c>
      <c r="E11" s="2" t="s">
        <v>20</v>
      </c>
    </row>
    <row r="12" spans="1:7" x14ac:dyDescent="0.2">
      <c r="A12" s="1">
        <f t="shared" si="0"/>
        <v>162.75000000000011</v>
      </c>
      <c r="B12" s="2" t="s">
        <v>22</v>
      </c>
      <c r="D12" s="1">
        <f t="shared" si="1"/>
        <v>162.50000000000011</v>
      </c>
      <c r="E12" s="2" t="s">
        <v>22</v>
      </c>
    </row>
    <row r="13" spans="1:7" x14ac:dyDescent="0.2">
      <c r="A13" s="1">
        <f t="shared" si="0"/>
        <v>162.92500000000013</v>
      </c>
      <c r="B13" s="2" t="s">
        <v>24</v>
      </c>
      <c r="D13" s="1">
        <f t="shared" si="1"/>
        <v>162.67500000000013</v>
      </c>
      <c r="E13" s="2" t="s">
        <v>24</v>
      </c>
    </row>
    <row r="14" spans="1:7" x14ac:dyDescent="0.2">
      <c r="A14" s="1">
        <f t="shared" si="0"/>
        <v>163.10000000000014</v>
      </c>
      <c r="B14" s="2" t="s">
        <v>26</v>
      </c>
      <c r="D14" s="1">
        <f t="shared" si="1"/>
        <v>162.85000000000014</v>
      </c>
      <c r="E14" s="2" t="s">
        <v>26</v>
      </c>
    </row>
    <row r="15" spans="1:7" x14ac:dyDescent="0.2">
      <c r="A15" s="1">
        <f t="shared" si="0"/>
        <v>163.27500000000015</v>
      </c>
      <c r="B15" s="2" t="s">
        <v>28</v>
      </c>
      <c r="D15" s="1">
        <f t="shared" si="1"/>
        <v>163.02500000000015</v>
      </c>
      <c r="E15" s="2" t="s">
        <v>28</v>
      </c>
    </row>
    <row r="16" spans="1:7" x14ac:dyDescent="0.2">
      <c r="A16" s="1">
        <f t="shared" si="0"/>
        <v>163.45000000000016</v>
      </c>
      <c r="B16" s="2" t="s">
        <v>30</v>
      </c>
      <c r="D16" s="1">
        <f t="shared" si="1"/>
        <v>163.20000000000016</v>
      </c>
      <c r="E16" s="2" t="s">
        <v>30</v>
      </c>
    </row>
    <row r="17" spans="1:5" x14ac:dyDescent="0.2">
      <c r="A17" s="1">
        <f t="shared" si="0"/>
        <v>163.62500000000017</v>
      </c>
      <c r="B17" s="2" t="s">
        <v>32</v>
      </c>
      <c r="D17" s="1">
        <f t="shared" si="1"/>
        <v>163.37500000000017</v>
      </c>
      <c r="E17" s="2" t="s">
        <v>32</v>
      </c>
    </row>
    <row r="18" spans="1:5" x14ac:dyDescent="0.2">
      <c r="A18" s="1">
        <f t="shared" si="0"/>
        <v>163.80000000000018</v>
      </c>
      <c r="B18" s="2" t="s">
        <v>34</v>
      </c>
      <c r="D18" s="1">
        <f t="shared" si="1"/>
        <v>163.55000000000018</v>
      </c>
      <c r="E18" s="2" t="s">
        <v>34</v>
      </c>
    </row>
    <row r="19" spans="1:5" x14ac:dyDescent="0.2">
      <c r="A19" s="1">
        <f t="shared" si="0"/>
        <v>163.97500000000019</v>
      </c>
      <c r="B19" s="2" t="s">
        <v>36</v>
      </c>
      <c r="D19" s="1">
        <f t="shared" si="1"/>
        <v>163.72500000000019</v>
      </c>
      <c r="E19" s="2" t="s">
        <v>36</v>
      </c>
    </row>
    <row r="20" spans="1:5" x14ac:dyDescent="0.2">
      <c r="A20" s="1">
        <f t="shared" si="0"/>
        <v>164.1500000000002</v>
      </c>
      <c r="B20" s="2" t="s">
        <v>38</v>
      </c>
      <c r="D20" s="1">
        <f t="shared" si="1"/>
        <v>163.9000000000002</v>
      </c>
      <c r="E20" s="2" t="s">
        <v>38</v>
      </c>
    </row>
    <row r="21" spans="1:5" x14ac:dyDescent="0.2">
      <c r="A21" s="1">
        <f t="shared" si="0"/>
        <v>164.32500000000022</v>
      </c>
      <c r="B21" s="2" t="s">
        <v>40</v>
      </c>
      <c r="D21" s="1">
        <f t="shared" si="1"/>
        <v>164.07500000000022</v>
      </c>
      <c r="E21" s="2" t="s">
        <v>40</v>
      </c>
    </row>
    <row r="22" spans="1:5" x14ac:dyDescent="0.2">
      <c r="A22" s="1">
        <f t="shared" si="0"/>
        <v>164.50000000000023</v>
      </c>
      <c r="B22" s="2" t="s">
        <v>42</v>
      </c>
      <c r="D22" s="1">
        <f t="shared" si="1"/>
        <v>164.25000000000023</v>
      </c>
      <c r="E22" s="2" t="s">
        <v>42</v>
      </c>
    </row>
    <row r="23" spans="1:5" x14ac:dyDescent="0.2">
      <c r="A23" s="1">
        <f t="shared" si="0"/>
        <v>164.67500000000024</v>
      </c>
      <c r="B23" s="2" t="s">
        <v>44</v>
      </c>
      <c r="D23" s="1">
        <f t="shared" si="1"/>
        <v>164.42500000000024</v>
      </c>
      <c r="E23" s="2" t="s">
        <v>44</v>
      </c>
    </row>
    <row r="24" spans="1:5" x14ac:dyDescent="0.2">
      <c r="A24" s="1">
        <f t="shared" si="0"/>
        <v>164.85000000000025</v>
      </c>
      <c r="B24" s="2" t="s">
        <v>46</v>
      </c>
      <c r="D24" s="1">
        <f t="shared" si="1"/>
        <v>164.60000000000025</v>
      </c>
      <c r="E24" s="2" t="s">
        <v>46</v>
      </c>
    </row>
    <row r="25" spans="1:5" x14ac:dyDescent="0.2">
      <c r="A25" s="1">
        <f t="shared" si="0"/>
        <v>165.02500000000026</v>
      </c>
      <c r="B25" s="2" t="s">
        <v>48</v>
      </c>
      <c r="D25" s="1">
        <f t="shared" si="1"/>
        <v>164.77500000000026</v>
      </c>
      <c r="E25" s="2" t="s">
        <v>48</v>
      </c>
    </row>
    <row r="26" spans="1:5" x14ac:dyDescent="0.2">
      <c r="A26" s="1">
        <f t="shared" si="0"/>
        <v>165.20000000000027</v>
      </c>
      <c r="B26" s="2" t="s">
        <v>50</v>
      </c>
      <c r="D26" s="1">
        <f t="shared" si="1"/>
        <v>164.95000000000027</v>
      </c>
      <c r="E26" s="2" t="s">
        <v>50</v>
      </c>
    </row>
    <row r="27" spans="1:5" x14ac:dyDescent="0.2">
      <c r="A27" s="1">
        <f t="shared" si="0"/>
        <v>165.37500000000028</v>
      </c>
      <c r="B27" s="2" t="s">
        <v>52</v>
      </c>
      <c r="D27" s="1">
        <f t="shared" si="1"/>
        <v>165.12500000000028</v>
      </c>
      <c r="E27" s="2" t="s">
        <v>52</v>
      </c>
    </row>
    <row r="28" spans="1:5" x14ac:dyDescent="0.2">
      <c r="A28" s="1">
        <f t="shared" si="0"/>
        <v>165.5500000000003</v>
      </c>
      <c r="B28" s="2" t="s">
        <v>54</v>
      </c>
      <c r="D28" s="1">
        <f t="shared" si="1"/>
        <v>165.3000000000003</v>
      </c>
      <c r="E28" s="2" t="s">
        <v>54</v>
      </c>
    </row>
    <row r="29" spans="1:5" x14ac:dyDescent="0.2">
      <c r="A29" s="1">
        <f t="shared" si="0"/>
        <v>165.72500000000031</v>
      </c>
      <c r="B29" s="2" t="s">
        <v>56</v>
      </c>
      <c r="D29" s="1">
        <f t="shared" si="1"/>
        <v>165.47500000000031</v>
      </c>
      <c r="E29" s="2" t="s">
        <v>56</v>
      </c>
    </row>
    <row r="30" spans="1:5" x14ac:dyDescent="0.2">
      <c r="A30" s="1">
        <f t="shared" si="0"/>
        <v>165.90000000000032</v>
      </c>
      <c r="B30" s="2" t="s">
        <v>58</v>
      </c>
      <c r="D30" s="1">
        <f t="shared" si="1"/>
        <v>165.65000000000032</v>
      </c>
      <c r="E30" s="2" t="s">
        <v>58</v>
      </c>
    </row>
    <row r="31" spans="1:5" x14ac:dyDescent="0.2">
      <c r="A31" s="1">
        <f t="shared" si="0"/>
        <v>166.07500000000033</v>
      </c>
      <c r="B31" s="2" t="s">
        <v>60</v>
      </c>
      <c r="D31" s="1">
        <f t="shared" si="1"/>
        <v>165.82500000000033</v>
      </c>
      <c r="E31" s="2" t="s">
        <v>60</v>
      </c>
    </row>
    <row r="32" spans="1:5" x14ac:dyDescent="0.2">
      <c r="A32" s="1">
        <f t="shared" si="0"/>
        <v>166.25000000000034</v>
      </c>
      <c r="B32" s="2" t="s">
        <v>62</v>
      </c>
      <c r="D32" s="1">
        <f t="shared" si="1"/>
        <v>166.00000000000034</v>
      </c>
      <c r="E32" s="2" t="s">
        <v>62</v>
      </c>
    </row>
    <row r="33" spans="1:5" x14ac:dyDescent="0.2">
      <c r="A33" s="1">
        <f t="shared" si="0"/>
        <v>166.42500000000035</v>
      </c>
      <c r="B33" s="2" t="s">
        <v>64</v>
      </c>
      <c r="D33" s="1">
        <f t="shared" si="1"/>
        <v>166.17500000000035</v>
      </c>
      <c r="E33" s="2" t="s">
        <v>64</v>
      </c>
    </row>
    <row r="34" spans="1:5" x14ac:dyDescent="0.2">
      <c r="A34" s="1">
        <f t="shared" si="0"/>
        <v>166.60000000000036</v>
      </c>
      <c r="B34" s="2" t="s">
        <v>66</v>
      </c>
      <c r="D34" s="1">
        <f t="shared" si="1"/>
        <v>166.35000000000036</v>
      </c>
      <c r="E34" s="2" t="s">
        <v>66</v>
      </c>
    </row>
    <row r="35" spans="1:5" x14ac:dyDescent="0.2">
      <c r="A35" s="1">
        <f t="shared" si="0"/>
        <v>166.77500000000038</v>
      </c>
      <c r="B35" s="2" t="s">
        <v>68</v>
      </c>
      <c r="D35" s="1">
        <f t="shared" si="1"/>
        <v>166.52500000000038</v>
      </c>
      <c r="E35" s="2" t="s">
        <v>68</v>
      </c>
    </row>
    <row r="36" spans="1:5" x14ac:dyDescent="0.2">
      <c r="A36" s="1">
        <f t="shared" si="0"/>
        <v>166.95000000000039</v>
      </c>
      <c r="B36" s="2" t="s">
        <v>70</v>
      </c>
      <c r="D36" s="1">
        <f t="shared" si="1"/>
        <v>166.70000000000039</v>
      </c>
      <c r="E36" s="2" t="s">
        <v>70</v>
      </c>
    </row>
    <row r="37" spans="1:5" x14ac:dyDescent="0.2">
      <c r="A37" s="1">
        <f t="shared" si="0"/>
        <v>167.1250000000004</v>
      </c>
      <c r="B37" s="2" t="s">
        <v>72</v>
      </c>
      <c r="D37" s="1">
        <f t="shared" si="1"/>
        <v>166.8750000000004</v>
      </c>
      <c r="E37" s="2" t="s">
        <v>72</v>
      </c>
    </row>
    <row r="38" spans="1:5" x14ac:dyDescent="0.2">
      <c r="A38" s="1">
        <f t="shared" si="0"/>
        <v>167.30000000000041</v>
      </c>
      <c r="B38" s="2" t="s">
        <v>74</v>
      </c>
      <c r="D38" s="1">
        <f t="shared" si="1"/>
        <v>167.05000000000041</v>
      </c>
      <c r="E38" s="2" t="s">
        <v>74</v>
      </c>
    </row>
    <row r="39" spans="1:5" x14ac:dyDescent="0.2">
      <c r="A39" s="1">
        <f t="shared" si="0"/>
        <v>167.47500000000042</v>
      </c>
      <c r="B39" s="2" t="s">
        <v>76</v>
      </c>
      <c r="D39" s="1">
        <f t="shared" si="1"/>
        <v>167.22500000000042</v>
      </c>
      <c r="E39" s="2" t="s">
        <v>76</v>
      </c>
    </row>
    <row r="40" spans="1:5" x14ac:dyDescent="0.2">
      <c r="A40" s="1">
        <f t="shared" si="0"/>
        <v>167.65000000000043</v>
      </c>
      <c r="B40" s="2" t="s">
        <v>78</v>
      </c>
      <c r="D40" s="1">
        <f t="shared" si="1"/>
        <v>167.40000000000043</v>
      </c>
      <c r="E40" s="2" t="s">
        <v>78</v>
      </c>
    </row>
    <row r="41" spans="1:5" x14ac:dyDescent="0.2">
      <c r="A41" s="1">
        <f t="shared" si="0"/>
        <v>167.82500000000044</v>
      </c>
      <c r="B41" s="2" t="s">
        <v>80</v>
      </c>
      <c r="D41" s="1">
        <f t="shared" si="1"/>
        <v>167.57500000000044</v>
      </c>
      <c r="E41" s="2" t="s">
        <v>80</v>
      </c>
    </row>
    <row r="42" spans="1:5" x14ac:dyDescent="0.2">
      <c r="A42" s="1">
        <f t="shared" si="0"/>
        <v>168.00000000000045</v>
      </c>
      <c r="B42" s="2" t="s">
        <v>82</v>
      </c>
      <c r="D42" s="1">
        <f t="shared" si="1"/>
        <v>167.75000000000045</v>
      </c>
      <c r="E42" s="2" t="s">
        <v>82</v>
      </c>
    </row>
    <row r="43" spans="1:5" x14ac:dyDescent="0.2">
      <c r="A43" s="1">
        <f t="shared" si="0"/>
        <v>168.17500000000047</v>
      </c>
      <c r="B43" s="2" t="s">
        <v>84</v>
      </c>
      <c r="D43" s="1">
        <f t="shared" si="1"/>
        <v>167.92500000000047</v>
      </c>
      <c r="E43" s="2" t="s">
        <v>84</v>
      </c>
    </row>
    <row r="44" spans="1:5" x14ac:dyDescent="0.2">
      <c r="A44" s="1">
        <f t="shared" si="0"/>
        <v>168.35000000000048</v>
      </c>
      <c r="B44" s="2" t="s">
        <v>86</v>
      </c>
      <c r="D44" s="1">
        <f t="shared" si="1"/>
        <v>168.10000000000048</v>
      </c>
      <c r="E44" s="2" t="s">
        <v>86</v>
      </c>
    </row>
    <row r="45" spans="1:5" x14ac:dyDescent="0.2">
      <c r="A45" s="1">
        <f t="shared" si="0"/>
        <v>168.52500000000049</v>
      </c>
      <c r="B45" s="2" t="s">
        <v>88</v>
      </c>
      <c r="D45" s="1">
        <f t="shared" si="1"/>
        <v>168.27500000000049</v>
      </c>
      <c r="E45" s="2" t="s">
        <v>88</v>
      </c>
    </row>
    <row r="46" spans="1:5" x14ac:dyDescent="0.2">
      <c r="A46" s="1">
        <f t="shared" si="0"/>
        <v>168.7000000000005</v>
      </c>
      <c r="B46" s="2" t="s">
        <v>90</v>
      </c>
      <c r="D46" s="1">
        <f t="shared" si="1"/>
        <v>168.4500000000005</v>
      </c>
      <c r="E46" s="2" t="s">
        <v>90</v>
      </c>
    </row>
    <row r="47" spans="1:5" x14ac:dyDescent="0.2">
      <c r="A47" s="1">
        <f t="shared" si="0"/>
        <v>168.87500000000051</v>
      </c>
      <c r="B47" s="2" t="s">
        <v>92</v>
      </c>
      <c r="D47" s="1">
        <f t="shared" si="1"/>
        <v>168.62500000000051</v>
      </c>
      <c r="E47" s="2" t="s">
        <v>92</v>
      </c>
    </row>
    <row r="48" spans="1:5" x14ac:dyDescent="0.2">
      <c r="A48" s="1">
        <f t="shared" si="0"/>
        <v>169.05000000000052</v>
      </c>
      <c r="B48" s="2" t="s">
        <v>94</v>
      </c>
      <c r="D48" s="1">
        <f t="shared" si="1"/>
        <v>168.80000000000052</v>
      </c>
      <c r="E48" s="2" t="s">
        <v>94</v>
      </c>
    </row>
    <row r="49" spans="1:5" x14ac:dyDescent="0.2">
      <c r="A49" s="1">
        <f t="shared" si="0"/>
        <v>169.22500000000053</v>
      </c>
      <c r="B49" s="2" t="s">
        <v>96</v>
      </c>
      <c r="D49" s="1">
        <f t="shared" si="1"/>
        <v>168.97500000000053</v>
      </c>
      <c r="E49" s="2" t="s">
        <v>96</v>
      </c>
    </row>
    <row r="50" spans="1:5" x14ac:dyDescent="0.2">
      <c r="A50" s="1">
        <f t="shared" si="0"/>
        <v>169.40000000000055</v>
      </c>
      <c r="B50" s="2" t="s">
        <v>98</v>
      </c>
      <c r="D50" s="1">
        <f t="shared" si="1"/>
        <v>169.15000000000055</v>
      </c>
      <c r="E50" s="2" t="s">
        <v>98</v>
      </c>
    </row>
    <row r="51" spans="1:5" x14ac:dyDescent="0.2">
      <c r="A51" s="1">
        <f t="shared" si="0"/>
        <v>169.57500000000056</v>
      </c>
      <c r="B51" s="2" t="s">
        <v>100</v>
      </c>
      <c r="D51" s="1">
        <f t="shared" si="1"/>
        <v>169.32500000000056</v>
      </c>
      <c r="E51" s="2" t="s">
        <v>100</v>
      </c>
    </row>
    <row r="52" spans="1:5" x14ac:dyDescent="0.2">
      <c r="A52" s="1">
        <f t="shared" si="0"/>
        <v>169.75000000000057</v>
      </c>
      <c r="B52" s="2" t="s">
        <v>102</v>
      </c>
      <c r="D52" s="1">
        <f t="shared" si="1"/>
        <v>169.50000000000057</v>
      </c>
      <c r="E52" s="2" t="s">
        <v>102</v>
      </c>
    </row>
    <row r="53" spans="1:5" x14ac:dyDescent="0.2">
      <c r="A53" s="1">
        <f t="shared" si="0"/>
        <v>169.92500000000058</v>
      </c>
      <c r="B53" s="2" t="s">
        <v>104</v>
      </c>
      <c r="D53" s="1">
        <f t="shared" si="1"/>
        <v>169.67500000000058</v>
      </c>
      <c r="E53" s="2" t="s">
        <v>104</v>
      </c>
    </row>
    <row r="54" spans="1:5" x14ac:dyDescent="0.2">
      <c r="A54" s="1">
        <f t="shared" si="0"/>
        <v>170.10000000000059</v>
      </c>
      <c r="B54" s="2" t="s">
        <v>106</v>
      </c>
      <c r="D54" s="1">
        <f t="shared" si="1"/>
        <v>169.85000000000059</v>
      </c>
      <c r="E54" s="2" t="s">
        <v>106</v>
      </c>
    </row>
    <row r="55" spans="1:5" x14ac:dyDescent="0.2">
      <c r="A55" s="1">
        <f t="shared" si="0"/>
        <v>170.2750000000006</v>
      </c>
      <c r="B55" s="2" t="s">
        <v>108</v>
      </c>
      <c r="D55" s="1">
        <f t="shared" si="1"/>
        <v>170.0250000000006</v>
      </c>
      <c r="E55" s="2" t="s">
        <v>108</v>
      </c>
    </row>
    <row r="56" spans="1:5" x14ac:dyDescent="0.2">
      <c r="A56" s="1">
        <f t="shared" si="0"/>
        <v>170.45000000000061</v>
      </c>
      <c r="B56" s="2" t="s">
        <v>110</v>
      </c>
      <c r="D56" s="1">
        <f t="shared" si="1"/>
        <v>170.20000000000061</v>
      </c>
      <c r="E56" s="2" t="s">
        <v>110</v>
      </c>
    </row>
    <row r="57" spans="1:5" x14ac:dyDescent="0.2">
      <c r="A57" s="1">
        <f t="shared" si="0"/>
        <v>170.62500000000063</v>
      </c>
      <c r="B57" s="2" t="s">
        <v>112</v>
      </c>
      <c r="D57" s="1">
        <f t="shared" si="1"/>
        <v>170.37500000000063</v>
      </c>
      <c r="E57" s="2" t="s">
        <v>112</v>
      </c>
    </row>
    <row r="58" spans="1:5" x14ac:dyDescent="0.2">
      <c r="A58" s="1">
        <f t="shared" si="0"/>
        <v>170.80000000000064</v>
      </c>
      <c r="B58" s="2" t="s">
        <v>114</v>
      </c>
      <c r="D58" s="1">
        <f t="shared" si="1"/>
        <v>170.55000000000064</v>
      </c>
      <c r="E58" s="2" t="s">
        <v>114</v>
      </c>
    </row>
    <row r="59" spans="1:5" x14ac:dyDescent="0.2">
      <c r="A59" s="1">
        <f t="shared" si="0"/>
        <v>170.97500000000065</v>
      </c>
      <c r="B59" s="2" t="s">
        <v>116</v>
      </c>
      <c r="D59" s="1">
        <f t="shared" si="1"/>
        <v>170.72500000000065</v>
      </c>
      <c r="E59" s="2" t="s">
        <v>116</v>
      </c>
    </row>
    <row r="60" spans="1:5" x14ac:dyDescent="0.2">
      <c r="A60" s="1">
        <f t="shared" si="0"/>
        <v>171.15000000000066</v>
      </c>
      <c r="B60" s="2" t="s">
        <v>118</v>
      </c>
      <c r="D60" s="1">
        <f t="shared" si="1"/>
        <v>170.90000000000066</v>
      </c>
      <c r="E60" s="2" t="s">
        <v>118</v>
      </c>
    </row>
    <row r="61" spans="1:5" x14ac:dyDescent="0.2">
      <c r="A61" s="1">
        <f t="shared" si="0"/>
        <v>171.32500000000067</v>
      </c>
      <c r="B61" s="2" t="s">
        <v>120</v>
      </c>
      <c r="D61" s="1">
        <f t="shared" si="1"/>
        <v>171.07500000000067</v>
      </c>
      <c r="E61" s="2" t="s">
        <v>120</v>
      </c>
    </row>
    <row r="62" spans="1:5" x14ac:dyDescent="0.2">
      <c r="A62" s="1">
        <f t="shared" si="0"/>
        <v>171.50000000000068</v>
      </c>
      <c r="B62" s="2" t="s">
        <v>122</v>
      </c>
      <c r="D62" s="1">
        <f t="shared" si="1"/>
        <v>171.25000000000068</v>
      </c>
      <c r="E62" s="2" t="s">
        <v>122</v>
      </c>
    </row>
    <row r="63" spans="1:5" x14ac:dyDescent="0.2">
      <c r="A63" s="1">
        <f t="shared" si="0"/>
        <v>171.67500000000069</v>
      </c>
      <c r="B63" s="2" t="s">
        <v>124</v>
      </c>
      <c r="D63" s="1">
        <f t="shared" si="1"/>
        <v>171.42500000000069</v>
      </c>
      <c r="E63" s="2" t="s">
        <v>124</v>
      </c>
    </row>
    <row r="64" spans="1:5" x14ac:dyDescent="0.2">
      <c r="A64" s="1">
        <f t="shared" si="0"/>
        <v>171.8500000000007</v>
      </c>
      <c r="B64" s="2" t="s">
        <v>126</v>
      </c>
      <c r="D64" s="1">
        <f t="shared" si="1"/>
        <v>171.6000000000007</v>
      </c>
      <c r="E64" s="2" t="s">
        <v>126</v>
      </c>
    </row>
    <row r="65" spans="1:5" x14ac:dyDescent="0.2">
      <c r="A65" s="1">
        <f t="shared" si="0"/>
        <v>172.02500000000072</v>
      </c>
      <c r="B65" s="2" t="s">
        <v>128</v>
      </c>
      <c r="D65" s="1">
        <f t="shared" si="1"/>
        <v>171.77500000000072</v>
      </c>
      <c r="E65" s="2" t="s">
        <v>128</v>
      </c>
    </row>
    <row r="66" spans="1:5" x14ac:dyDescent="0.2">
      <c r="A66" s="1">
        <f t="shared" si="0"/>
        <v>172.20000000000073</v>
      </c>
      <c r="B66" s="2" t="s">
        <v>130</v>
      </c>
      <c r="D66" s="1">
        <f t="shared" si="1"/>
        <v>171.95000000000073</v>
      </c>
      <c r="E66" s="2" t="s">
        <v>130</v>
      </c>
    </row>
    <row r="67" spans="1:5" x14ac:dyDescent="0.2">
      <c r="A67" s="1">
        <f t="shared" si="0"/>
        <v>172.37500000000074</v>
      </c>
      <c r="B67" s="2" t="s">
        <v>132</v>
      </c>
      <c r="D67" s="1">
        <f t="shared" si="1"/>
        <v>172.12500000000074</v>
      </c>
      <c r="E67" s="2" t="s">
        <v>132</v>
      </c>
    </row>
    <row r="68" spans="1:5" x14ac:dyDescent="0.2">
      <c r="A68" s="1">
        <f t="shared" ref="A68:A131" si="2">A67+0.175</f>
        <v>172.55000000000075</v>
      </c>
      <c r="B68" s="2" t="s">
        <v>134</v>
      </c>
      <c r="D68" s="1">
        <f t="shared" ref="D68:D131" si="3">D67+0.175</f>
        <v>172.30000000000075</v>
      </c>
      <c r="E68" s="2" t="s">
        <v>134</v>
      </c>
    </row>
    <row r="69" spans="1:5" x14ac:dyDescent="0.2">
      <c r="A69" s="1">
        <f t="shared" si="2"/>
        <v>172.72500000000076</v>
      </c>
      <c r="B69" s="2" t="s">
        <v>136</v>
      </c>
      <c r="D69" s="1">
        <f t="shared" si="3"/>
        <v>172.47500000000076</v>
      </c>
      <c r="E69" s="2" t="s">
        <v>136</v>
      </c>
    </row>
    <row r="70" spans="1:5" x14ac:dyDescent="0.2">
      <c r="A70" s="1">
        <f t="shared" si="2"/>
        <v>172.90000000000077</v>
      </c>
      <c r="B70" s="2" t="s">
        <v>138</v>
      </c>
      <c r="D70" s="1">
        <f t="shared" si="3"/>
        <v>172.65000000000077</v>
      </c>
      <c r="E70" s="2" t="s">
        <v>138</v>
      </c>
    </row>
    <row r="71" spans="1:5" x14ac:dyDescent="0.2">
      <c r="A71" s="1">
        <f t="shared" si="2"/>
        <v>173.07500000000078</v>
      </c>
      <c r="B71" s="2" t="s">
        <v>140</v>
      </c>
      <c r="D71" s="1">
        <f t="shared" si="3"/>
        <v>172.82500000000078</v>
      </c>
      <c r="E71" s="2" t="s">
        <v>140</v>
      </c>
    </row>
    <row r="72" spans="1:5" x14ac:dyDescent="0.2">
      <c r="A72" s="1">
        <f t="shared" si="2"/>
        <v>173.2500000000008</v>
      </c>
      <c r="B72" s="2" t="s">
        <v>142</v>
      </c>
      <c r="D72" s="1">
        <f t="shared" si="3"/>
        <v>173.0000000000008</v>
      </c>
      <c r="E72" s="2" t="s">
        <v>142</v>
      </c>
    </row>
    <row r="73" spans="1:5" x14ac:dyDescent="0.2">
      <c r="A73" s="1">
        <f t="shared" si="2"/>
        <v>173.42500000000081</v>
      </c>
      <c r="B73" s="2" t="s">
        <v>144</v>
      </c>
      <c r="D73" s="1">
        <f t="shared" si="3"/>
        <v>173.17500000000081</v>
      </c>
      <c r="E73" s="2" t="s">
        <v>144</v>
      </c>
    </row>
    <row r="74" spans="1:5" x14ac:dyDescent="0.2">
      <c r="A74" s="1">
        <f t="shared" si="2"/>
        <v>173.60000000000082</v>
      </c>
      <c r="B74" s="2" t="s">
        <v>146</v>
      </c>
      <c r="D74" s="1">
        <f t="shared" si="3"/>
        <v>173.35000000000082</v>
      </c>
      <c r="E74" s="2" t="s">
        <v>146</v>
      </c>
    </row>
    <row r="75" spans="1:5" x14ac:dyDescent="0.2">
      <c r="A75" s="1">
        <f t="shared" si="2"/>
        <v>173.77500000000083</v>
      </c>
      <c r="B75" s="2" t="s">
        <v>148</v>
      </c>
      <c r="D75" s="1">
        <f t="shared" si="3"/>
        <v>173.52500000000083</v>
      </c>
      <c r="E75" s="2" t="s">
        <v>148</v>
      </c>
    </row>
    <row r="76" spans="1:5" x14ac:dyDescent="0.2">
      <c r="A76" s="1">
        <f t="shared" si="2"/>
        <v>173.95000000000084</v>
      </c>
      <c r="B76" s="2" t="s">
        <v>150</v>
      </c>
      <c r="D76" s="1">
        <f t="shared" si="3"/>
        <v>173.70000000000084</v>
      </c>
      <c r="E76" s="2" t="s">
        <v>150</v>
      </c>
    </row>
    <row r="77" spans="1:5" x14ac:dyDescent="0.2">
      <c r="A77" s="1">
        <f t="shared" si="2"/>
        <v>174.12500000000085</v>
      </c>
      <c r="B77" s="2" t="s">
        <v>152</v>
      </c>
      <c r="D77" s="1">
        <f t="shared" si="3"/>
        <v>173.87500000000085</v>
      </c>
      <c r="E77" s="2" t="s">
        <v>152</v>
      </c>
    </row>
    <row r="78" spans="1:5" x14ac:dyDescent="0.2">
      <c r="A78" s="1">
        <f t="shared" si="2"/>
        <v>174.30000000000086</v>
      </c>
      <c r="B78" s="2" t="s">
        <v>154</v>
      </c>
      <c r="D78" s="1">
        <f t="shared" si="3"/>
        <v>174.05000000000086</v>
      </c>
      <c r="E78" s="2" t="s">
        <v>154</v>
      </c>
    </row>
    <row r="79" spans="1:5" x14ac:dyDescent="0.2">
      <c r="A79" s="1">
        <f t="shared" si="2"/>
        <v>174.47500000000088</v>
      </c>
      <c r="B79" s="2" t="s">
        <v>156</v>
      </c>
      <c r="D79" s="1">
        <f t="shared" si="3"/>
        <v>174.22500000000088</v>
      </c>
      <c r="E79" s="2" t="s">
        <v>156</v>
      </c>
    </row>
    <row r="80" spans="1:5" x14ac:dyDescent="0.2">
      <c r="A80" s="1">
        <f t="shared" si="2"/>
        <v>174.65000000000089</v>
      </c>
      <c r="B80" s="2" t="s">
        <v>158</v>
      </c>
      <c r="D80" s="1">
        <f t="shared" si="3"/>
        <v>174.40000000000089</v>
      </c>
      <c r="E80" s="2" t="s">
        <v>158</v>
      </c>
    </row>
    <row r="81" spans="1:5" x14ac:dyDescent="0.2">
      <c r="A81" s="1">
        <f t="shared" si="2"/>
        <v>174.8250000000009</v>
      </c>
      <c r="B81" s="2" t="s">
        <v>160</v>
      </c>
      <c r="D81" s="1">
        <f t="shared" si="3"/>
        <v>174.5750000000009</v>
      </c>
      <c r="E81" s="2" t="s">
        <v>160</v>
      </c>
    </row>
    <row r="82" spans="1:5" x14ac:dyDescent="0.2">
      <c r="A82" s="1">
        <f t="shared" si="2"/>
        <v>175.00000000000091</v>
      </c>
      <c r="B82" s="2" t="s">
        <v>162</v>
      </c>
      <c r="D82" s="1">
        <f t="shared" si="3"/>
        <v>174.75000000000091</v>
      </c>
      <c r="E82" s="2" t="s">
        <v>162</v>
      </c>
    </row>
    <row r="83" spans="1:5" x14ac:dyDescent="0.2">
      <c r="A83" s="1">
        <f t="shared" si="2"/>
        <v>175.17500000000092</v>
      </c>
      <c r="B83" s="2" t="s">
        <v>164</v>
      </c>
      <c r="D83" s="1">
        <f t="shared" si="3"/>
        <v>174.92500000000092</v>
      </c>
      <c r="E83" s="2" t="s">
        <v>164</v>
      </c>
    </row>
    <row r="84" spans="1:5" x14ac:dyDescent="0.2">
      <c r="A84" s="1">
        <f t="shared" si="2"/>
        <v>175.35000000000093</v>
      </c>
      <c r="B84" s="2" t="s">
        <v>166</v>
      </c>
      <c r="D84" s="1">
        <f t="shared" si="3"/>
        <v>175.10000000000093</v>
      </c>
      <c r="E84" s="2" t="s">
        <v>166</v>
      </c>
    </row>
    <row r="85" spans="1:5" x14ac:dyDescent="0.2">
      <c r="A85" s="1">
        <f t="shared" si="2"/>
        <v>175.52500000000094</v>
      </c>
      <c r="B85" s="2" t="s">
        <v>168</v>
      </c>
      <c r="D85" s="1">
        <f t="shared" si="3"/>
        <v>175.27500000000094</v>
      </c>
      <c r="E85" s="2" t="s">
        <v>168</v>
      </c>
    </row>
    <row r="86" spans="1:5" x14ac:dyDescent="0.2">
      <c r="A86" s="1">
        <f t="shared" si="2"/>
        <v>175.70000000000095</v>
      </c>
      <c r="B86" s="2" t="s">
        <v>170</v>
      </c>
      <c r="D86" s="1">
        <f t="shared" si="3"/>
        <v>175.45000000000095</v>
      </c>
      <c r="E86" s="2" t="s">
        <v>170</v>
      </c>
    </row>
    <row r="87" spans="1:5" x14ac:dyDescent="0.2">
      <c r="A87" s="1">
        <f t="shared" si="2"/>
        <v>175.87500000000097</v>
      </c>
      <c r="B87" s="2" t="s">
        <v>172</v>
      </c>
      <c r="D87" s="1">
        <f t="shared" si="3"/>
        <v>175.62500000000097</v>
      </c>
      <c r="E87" s="2" t="s">
        <v>172</v>
      </c>
    </row>
    <row r="88" spans="1:5" x14ac:dyDescent="0.2">
      <c r="A88" s="1">
        <f t="shared" si="2"/>
        <v>176.05000000000098</v>
      </c>
      <c r="B88" s="2" t="s">
        <v>174</v>
      </c>
      <c r="D88" s="1">
        <f t="shared" si="3"/>
        <v>175.80000000000098</v>
      </c>
      <c r="E88" s="2" t="s">
        <v>174</v>
      </c>
    </row>
    <row r="89" spans="1:5" x14ac:dyDescent="0.2">
      <c r="A89" s="1">
        <f t="shared" si="2"/>
        <v>176.22500000000099</v>
      </c>
      <c r="B89" s="2" t="s">
        <v>176</v>
      </c>
      <c r="D89" s="1">
        <f t="shared" si="3"/>
        <v>175.97500000000099</v>
      </c>
      <c r="E89" s="2" t="s">
        <v>176</v>
      </c>
    </row>
    <row r="90" spans="1:5" x14ac:dyDescent="0.2">
      <c r="A90" s="1">
        <f t="shared" si="2"/>
        <v>176.400000000001</v>
      </c>
      <c r="B90" s="2" t="s">
        <v>178</v>
      </c>
      <c r="D90" s="1">
        <f t="shared" si="3"/>
        <v>176.150000000001</v>
      </c>
      <c r="E90" s="2" t="s">
        <v>178</v>
      </c>
    </row>
    <row r="91" spans="1:5" x14ac:dyDescent="0.2">
      <c r="A91" s="1">
        <f t="shared" si="2"/>
        <v>176.57500000000101</v>
      </c>
      <c r="B91" s="2" t="s">
        <v>180</v>
      </c>
      <c r="D91" s="1">
        <f t="shared" si="3"/>
        <v>176.32500000000101</v>
      </c>
      <c r="E91" s="2" t="s">
        <v>180</v>
      </c>
    </row>
    <row r="92" spans="1:5" x14ac:dyDescent="0.2">
      <c r="A92" s="1">
        <f t="shared" si="2"/>
        <v>176.75000000000102</v>
      </c>
      <c r="B92" s="2" t="s">
        <v>182</v>
      </c>
      <c r="D92" s="1">
        <f t="shared" si="3"/>
        <v>176.50000000000102</v>
      </c>
      <c r="E92" s="2" t="s">
        <v>182</v>
      </c>
    </row>
    <row r="93" spans="1:5" x14ac:dyDescent="0.2">
      <c r="A93" s="1">
        <f t="shared" si="2"/>
        <v>176.92500000000103</v>
      </c>
      <c r="B93" s="2" t="s">
        <v>184</v>
      </c>
      <c r="D93" s="1">
        <f t="shared" si="3"/>
        <v>176.67500000000103</v>
      </c>
      <c r="E93" s="2" t="s">
        <v>184</v>
      </c>
    </row>
    <row r="94" spans="1:5" x14ac:dyDescent="0.2">
      <c r="A94" s="1">
        <f t="shared" si="2"/>
        <v>177.10000000000105</v>
      </c>
      <c r="B94" s="2" t="s">
        <v>186</v>
      </c>
      <c r="D94" s="1">
        <f t="shared" si="3"/>
        <v>176.85000000000105</v>
      </c>
      <c r="E94" s="2" t="s">
        <v>186</v>
      </c>
    </row>
    <row r="95" spans="1:5" x14ac:dyDescent="0.2">
      <c r="A95" s="1">
        <f t="shared" si="2"/>
        <v>177.27500000000106</v>
      </c>
      <c r="B95" s="2" t="s">
        <v>188</v>
      </c>
      <c r="D95" s="1">
        <f t="shared" si="3"/>
        <v>177.02500000000106</v>
      </c>
      <c r="E95" s="2" t="s">
        <v>188</v>
      </c>
    </row>
    <row r="96" spans="1:5" x14ac:dyDescent="0.2">
      <c r="A96" s="1">
        <f t="shared" si="2"/>
        <v>177.45000000000107</v>
      </c>
      <c r="B96" s="2" t="s">
        <v>190</v>
      </c>
      <c r="D96" s="1">
        <f t="shared" si="3"/>
        <v>177.20000000000107</v>
      </c>
      <c r="E96" s="2" t="s">
        <v>190</v>
      </c>
    </row>
    <row r="97" spans="1:5" x14ac:dyDescent="0.2">
      <c r="A97" s="1">
        <f t="shared" si="2"/>
        <v>177.62500000000108</v>
      </c>
      <c r="B97" s="2" t="s">
        <v>192</v>
      </c>
      <c r="D97" s="1">
        <f t="shared" si="3"/>
        <v>177.37500000000108</v>
      </c>
      <c r="E97" s="2" t="s">
        <v>192</v>
      </c>
    </row>
    <row r="98" spans="1:5" x14ac:dyDescent="0.2">
      <c r="A98" s="1">
        <f t="shared" si="2"/>
        <v>177.80000000000109</v>
      </c>
      <c r="B98" s="2" t="s">
        <v>194</v>
      </c>
      <c r="D98" s="1">
        <f t="shared" si="3"/>
        <v>177.55000000000109</v>
      </c>
      <c r="E98" s="2" t="s">
        <v>194</v>
      </c>
    </row>
    <row r="99" spans="1:5" x14ac:dyDescent="0.2">
      <c r="A99" s="1">
        <f t="shared" si="2"/>
        <v>177.9750000000011</v>
      </c>
      <c r="B99" s="2" t="s">
        <v>195</v>
      </c>
      <c r="D99" s="1">
        <f t="shared" si="3"/>
        <v>177.7250000000011</v>
      </c>
      <c r="E99" s="2" t="s">
        <v>195</v>
      </c>
    </row>
    <row r="100" spans="1:5" x14ac:dyDescent="0.2">
      <c r="A100" s="1">
        <f t="shared" si="2"/>
        <v>178.15000000000111</v>
      </c>
      <c r="B100" s="2" t="s">
        <v>196</v>
      </c>
      <c r="D100" s="1">
        <f t="shared" si="3"/>
        <v>177.90000000000111</v>
      </c>
      <c r="E100" s="2" t="s">
        <v>196</v>
      </c>
    </row>
    <row r="101" spans="1:5" x14ac:dyDescent="0.2">
      <c r="A101" s="1">
        <f t="shared" si="2"/>
        <v>178.32500000000113</v>
      </c>
      <c r="B101" s="2" t="s">
        <v>198</v>
      </c>
      <c r="D101" s="1">
        <f t="shared" si="3"/>
        <v>178.07500000000113</v>
      </c>
      <c r="E101" s="2" t="s">
        <v>198</v>
      </c>
    </row>
    <row r="102" spans="1:5" x14ac:dyDescent="0.2">
      <c r="A102" s="1">
        <f t="shared" si="2"/>
        <v>178.50000000000114</v>
      </c>
      <c r="B102" s="2" t="s">
        <v>199</v>
      </c>
      <c r="D102" s="1">
        <f t="shared" si="3"/>
        <v>178.25000000000114</v>
      </c>
      <c r="E102" s="2" t="s">
        <v>199</v>
      </c>
    </row>
    <row r="103" spans="1:5" x14ac:dyDescent="0.2">
      <c r="A103" s="1">
        <f t="shared" si="2"/>
        <v>178.67500000000115</v>
      </c>
      <c r="B103" s="2" t="s">
        <v>201</v>
      </c>
      <c r="D103" s="1">
        <f t="shared" si="3"/>
        <v>178.42500000000115</v>
      </c>
      <c r="E103" s="2" t="s">
        <v>201</v>
      </c>
    </row>
    <row r="104" spans="1:5" x14ac:dyDescent="0.2">
      <c r="A104" s="1">
        <f t="shared" si="2"/>
        <v>178.85000000000116</v>
      </c>
      <c r="B104" s="2" t="s">
        <v>203</v>
      </c>
      <c r="D104" s="1">
        <f t="shared" si="3"/>
        <v>178.60000000000116</v>
      </c>
      <c r="E104" s="2" t="s">
        <v>203</v>
      </c>
    </row>
    <row r="105" spans="1:5" x14ac:dyDescent="0.2">
      <c r="A105" s="1">
        <f t="shared" si="2"/>
        <v>179.02500000000117</v>
      </c>
      <c r="B105" s="2" t="s">
        <v>205</v>
      </c>
      <c r="D105" s="1">
        <f t="shared" si="3"/>
        <v>178.77500000000117</v>
      </c>
      <c r="E105" s="2" t="s">
        <v>205</v>
      </c>
    </row>
    <row r="106" spans="1:5" x14ac:dyDescent="0.2">
      <c r="A106" s="1">
        <f t="shared" si="2"/>
        <v>179.20000000000118</v>
      </c>
      <c r="B106" s="2" t="s">
        <v>207</v>
      </c>
      <c r="D106" s="1">
        <f t="shared" si="3"/>
        <v>178.95000000000118</v>
      </c>
      <c r="E106" s="2" t="s">
        <v>207</v>
      </c>
    </row>
    <row r="107" spans="1:5" x14ac:dyDescent="0.2">
      <c r="A107" s="1">
        <f t="shared" si="2"/>
        <v>179.37500000000119</v>
      </c>
      <c r="B107" s="2" t="s">
        <v>209</v>
      </c>
      <c r="D107" s="1">
        <f t="shared" si="3"/>
        <v>179.12500000000119</v>
      </c>
      <c r="E107" s="2" t="s">
        <v>209</v>
      </c>
    </row>
    <row r="108" spans="1:5" x14ac:dyDescent="0.2">
      <c r="A108" s="1">
        <f t="shared" si="2"/>
        <v>179.55000000000121</v>
      </c>
      <c r="B108" s="2" t="s">
        <v>211</v>
      </c>
      <c r="D108" s="1">
        <f t="shared" si="3"/>
        <v>179.30000000000121</v>
      </c>
      <c r="E108" s="2" t="s">
        <v>211</v>
      </c>
    </row>
    <row r="109" spans="1:5" x14ac:dyDescent="0.2">
      <c r="A109" s="1">
        <f t="shared" si="2"/>
        <v>179.72500000000122</v>
      </c>
      <c r="B109" s="2" t="s">
        <v>213</v>
      </c>
      <c r="D109" s="1">
        <f t="shared" si="3"/>
        <v>179.47500000000122</v>
      </c>
      <c r="E109" s="2" t="s">
        <v>213</v>
      </c>
    </row>
    <row r="110" spans="1:5" x14ac:dyDescent="0.2">
      <c r="A110" s="1">
        <f t="shared" si="2"/>
        <v>179.90000000000123</v>
      </c>
      <c r="B110" s="2" t="s">
        <v>214</v>
      </c>
      <c r="D110" s="1">
        <f t="shared" si="3"/>
        <v>179.65000000000123</v>
      </c>
      <c r="E110" s="2" t="s">
        <v>214</v>
      </c>
    </row>
    <row r="111" spans="1:5" x14ac:dyDescent="0.2">
      <c r="A111" s="1">
        <f t="shared" si="2"/>
        <v>180.07500000000124</v>
      </c>
      <c r="B111" s="2" t="s">
        <v>216</v>
      </c>
      <c r="D111" s="1">
        <f t="shared" si="3"/>
        <v>179.82500000000124</v>
      </c>
      <c r="E111" s="2" t="s">
        <v>216</v>
      </c>
    </row>
    <row r="112" spans="1:5" x14ac:dyDescent="0.2">
      <c r="A112" s="1">
        <f t="shared" si="2"/>
        <v>180.25000000000125</v>
      </c>
      <c r="B112" s="2" t="s">
        <v>218</v>
      </c>
      <c r="D112" s="1">
        <f t="shared" si="3"/>
        <v>180.00000000000125</v>
      </c>
      <c r="E112" s="2" t="s">
        <v>218</v>
      </c>
    </row>
    <row r="113" spans="1:5" x14ac:dyDescent="0.2">
      <c r="A113" s="1">
        <f t="shared" si="2"/>
        <v>180.42500000000126</v>
      </c>
      <c r="B113" s="2" t="s">
        <v>220</v>
      </c>
      <c r="D113" s="1">
        <f t="shared" si="3"/>
        <v>180.17500000000126</v>
      </c>
      <c r="E113" s="2" t="s">
        <v>220</v>
      </c>
    </row>
    <row r="114" spans="1:5" x14ac:dyDescent="0.2">
      <c r="A114" s="1">
        <f t="shared" si="2"/>
        <v>180.60000000000127</v>
      </c>
      <c r="B114" s="2" t="s">
        <v>222</v>
      </c>
      <c r="D114" s="1">
        <f t="shared" si="3"/>
        <v>180.35000000000127</v>
      </c>
      <c r="E114" s="2" t="s">
        <v>222</v>
      </c>
    </row>
    <row r="115" spans="1:5" x14ac:dyDescent="0.2">
      <c r="A115" s="1">
        <f t="shared" si="2"/>
        <v>180.77500000000128</v>
      </c>
      <c r="B115" s="2" t="s">
        <v>224</v>
      </c>
      <c r="D115" s="1">
        <f t="shared" si="3"/>
        <v>180.52500000000128</v>
      </c>
      <c r="E115" s="2" t="s">
        <v>224</v>
      </c>
    </row>
    <row r="116" spans="1:5" x14ac:dyDescent="0.2">
      <c r="A116" s="1">
        <f t="shared" si="2"/>
        <v>180.9500000000013</v>
      </c>
      <c r="B116" s="2" t="s">
        <v>226</v>
      </c>
      <c r="D116" s="1">
        <f t="shared" si="3"/>
        <v>180.7000000000013</v>
      </c>
      <c r="E116" s="2" t="s">
        <v>226</v>
      </c>
    </row>
    <row r="117" spans="1:5" x14ac:dyDescent="0.2">
      <c r="A117" s="1">
        <f t="shared" si="2"/>
        <v>181.12500000000131</v>
      </c>
      <c r="B117" s="2" t="s">
        <v>228</v>
      </c>
      <c r="D117" s="1">
        <f t="shared" si="3"/>
        <v>180.87500000000131</v>
      </c>
      <c r="E117" s="2" t="s">
        <v>228</v>
      </c>
    </row>
    <row r="118" spans="1:5" x14ac:dyDescent="0.2">
      <c r="A118" s="1">
        <f t="shared" si="2"/>
        <v>181.30000000000132</v>
      </c>
      <c r="B118" s="2" t="s">
        <v>230</v>
      </c>
      <c r="D118" s="1">
        <f t="shared" si="3"/>
        <v>181.05000000000132</v>
      </c>
      <c r="E118" s="2" t="s">
        <v>230</v>
      </c>
    </row>
    <row r="119" spans="1:5" x14ac:dyDescent="0.2">
      <c r="A119" s="1">
        <f t="shared" si="2"/>
        <v>181.47500000000133</v>
      </c>
      <c r="B119" s="2" t="s">
        <v>231</v>
      </c>
      <c r="D119" s="1">
        <f t="shared" si="3"/>
        <v>181.22500000000133</v>
      </c>
      <c r="E119" s="2" t="s">
        <v>231</v>
      </c>
    </row>
    <row r="120" spans="1:5" x14ac:dyDescent="0.2">
      <c r="A120" s="1">
        <f t="shared" si="2"/>
        <v>181.65000000000134</v>
      </c>
      <c r="B120" s="2" t="s">
        <v>233</v>
      </c>
      <c r="D120" s="1">
        <f t="shared" si="3"/>
        <v>181.40000000000134</v>
      </c>
      <c r="E120" s="2" t="s">
        <v>233</v>
      </c>
    </row>
    <row r="121" spans="1:5" x14ac:dyDescent="0.2">
      <c r="A121" s="1">
        <f t="shared" si="2"/>
        <v>181.82500000000135</v>
      </c>
      <c r="B121" s="2" t="s">
        <v>235</v>
      </c>
      <c r="D121" s="1">
        <f t="shared" si="3"/>
        <v>181.57500000000135</v>
      </c>
      <c r="E121" s="2" t="s">
        <v>235</v>
      </c>
    </row>
    <row r="122" spans="1:5" x14ac:dyDescent="0.2">
      <c r="A122" s="1">
        <f t="shared" si="2"/>
        <v>182.00000000000136</v>
      </c>
      <c r="B122" s="2" t="s">
        <v>237</v>
      </c>
      <c r="D122" s="1">
        <f t="shared" si="3"/>
        <v>181.75000000000136</v>
      </c>
      <c r="E122" s="2" t="s">
        <v>237</v>
      </c>
    </row>
    <row r="123" spans="1:5" x14ac:dyDescent="0.2">
      <c r="A123" s="1">
        <f t="shared" si="2"/>
        <v>182.17500000000138</v>
      </c>
      <c r="B123" s="2" t="s">
        <v>239</v>
      </c>
      <c r="D123" s="1">
        <f t="shared" si="3"/>
        <v>181.92500000000138</v>
      </c>
      <c r="E123" s="2" t="s">
        <v>239</v>
      </c>
    </row>
    <row r="124" spans="1:5" x14ac:dyDescent="0.2">
      <c r="A124" s="1">
        <f t="shared" si="2"/>
        <v>182.35000000000139</v>
      </c>
      <c r="B124" s="2" t="s">
        <v>241</v>
      </c>
      <c r="D124" s="1">
        <f t="shared" si="3"/>
        <v>182.10000000000139</v>
      </c>
      <c r="E124" s="2" t="s">
        <v>241</v>
      </c>
    </row>
    <row r="125" spans="1:5" x14ac:dyDescent="0.2">
      <c r="A125" s="1">
        <f t="shared" si="2"/>
        <v>182.5250000000014</v>
      </c>
      <c r="B125" s="2" t="s">
        <v>243</v>
      </c>
      <c r="D125" s="1">
        <f t="shared" si="3"/>
        <v>182.2750000000014</v>
      </c>
      <c r="E125" s="2" t="s">
        <v>243</v>
      </c>
    </row>
    <row r="126" spans="1:5" x14ac:dyDescent="0.2">
      <c r="A126" s="1">
        <f t="shared" si="2"/>
        <v>182.70000000000141</v>
      </c>
      <c r="B126" s="2" t="s">
        <v>245</v>
      </c>
      <c r="D126" s="1">
        <f t="shared" si="3"/>
        <v>182.45000000000141</v>
      </c>
      <c r="E126" s="2" t="s">
        <v>245</v>
      </c>
    </row>
    <row r="127" spans="1:5" x14ac:dyDescent="0.2">
      <c r="A127" s="1">
        <f t="shared" si="2"/>
        <v>182.87500000000142</v>
      </c>
      <c r="B127" s="2" t="s">
        <v>247</v>
      </c>
      <c r="D127" s="1">
        <f t="shared" si="3"/>
        <v>182.62500000000142</v>
      </c>
      <c r="E127" s="2" t="s">
        <v>247</v>
      </c>
    </row>
    <row r="128" spans="1:5" x14ac:dyDescent="0.2">
      <c r="A128" s="1">
        <f t="shared" si="2"/>
        <v>183.05000000000143</v>
      </c>
      <c r="B128" s="2" t="s">
        <v>248</v>
      </c>
      <c r="D128" s="1">
        <f t="shared" si="3"/>
        <v>182.80000000000143</v>
      </c>
      <c r="E128" s="2" t="s">
        <v>248</v>
      </c>
    </row>
    <row r="129" spans="1:5" x14ac:dyDescent="0.2">
      <c r="A129" s="1">
        <f t="shared" si="2"/>
        <v>183.22500000000144</v>
      </c>
      <c r="B129" s="2" t="s">
        <v>250</v>
      </c>
      <c r="D129" s="1">
        <f t="shared" si="3"/>
        <v>182.97500000000144</v>
      </c>
      <c r="E129" s="2" t="s">
        <v>250</v>
      </c>
    </row>
    <row r="130" spans="1:5" x14ac:dyDescent="0.2">
      <c r="A130" s="1">
        <f t="shared" si="2"/>
        <v>183.40000000000146</v>
      </c>
      <c r="B130" s="2" t="s">
        <v>251</v>
      </c>
      <c r="D130" s="1">
        <f t="shared" si="3"/>
        <v>183.15000000000146</v>
      </c>
      <c r="E130" s="2" t="s">
        <v>251</v>
      </c>
    </row>
    <row r="131" spans="1:5" x14ac:dyDescent="0.2">
      <c r="A131" s="1">
        <f t="shared" si="2"/>
        <v>183.57500000000147</v>
      </c>
      <c r="B131" s="2" t="s">
        <v>252</v>
      </c>
      <c r="D131" s="1">
        <f t="shared" si="3"/>
        <v>183.32500000000147</v>
      </c>
      <c r="E131" s="2" t="s">
        <v>252</v>
      </c>
    </row>
    <row r="132" spans="1:5" x14ac:dyDescent="0.2">
      <c r="A132" s="1">
        <f t="shared" ref="A132:A195" si="4">A131+0.175</f>
        <v>183.75000000000148</v>
      </c>
      <c r="B132" s="2" t="s">
        <v>254</v>
      </c>
      <c r="D132" s="1">
        <f t="shared" ref="D132:D195" si="5">D131+0.175</f>
        <v>183.50000000000148</v>
      </c>
      <c r="E132" s="2" t="s">
        <v>254</v>
      </c>
    </row>
    <row r="133" spans="1:5" x14ac:dyDescent="0.2">
      <c r="A133" s="1">
        <f t="shared" si="4"/>
        <v>183.92500000000149</v>
      </c>
      <c r="B133" s="2" t="s">
        <v>256</v>
      </c>
      <c r="D133" s="1">
        <f t="shared" si="5"/>
        <v>183.67500000000149</v>
      </c>
      <c r="E133" s="2" t="s">
        <v>256</v>
      </c>
    </row>
    <row r="134" spans="1:5" x14ac:dyDescent="0.2">
      <c r="A134" s="1">
        <f t="shared" si="4"/>
        <v>184.1000000000015</v>
      </c>
      <c r="B134" s="2" t="s">
        <v>258</v>
      </c>
      <c r="D134" s="1">
        <f t="shared" si="5"/>
        <v>183.8500000000015</v>
      </c>
      <c r="E134" s="2" t="s">
        <v>258</v>
      </c>
    </row>
    <row r="135" spans="1:5" x14ac:dyDescent="0.2">
      <c r="A135" s="1">
        <f t="shared" si="4"/>
        <v>184.27500000000151</v>
      </c>
      <c r="B135" s="2" t="s">
        <v>260</v>
      </c>
      <c r="D135" s="1">
        <f t="shared" si="5"/>
        <v>184.02500000000151</v>
      </c>
      <c r="E135" s="2" t="s">
        <v>260</v>
      </c>
    </row>
    <row r="136" spans="1:5" x14ac:dyDescent="0.2">
      <c r="A136" s="1">
        <f t="shared" si="4"/>
        <v>184.45000000000152</v>
      </c>
      <c r="B136" s="2" t="s">
        <v>262</v>
      </c>
      <c r="D136" s="1">
        <f t="shared" si="5"/>
        <v>184.20000000000152</v>
      </c>
      <c r="E136" s="2" t="s">
        <v>262</v>
      </c>
    </row>
    <row r="137" spans="1:5" x14ac:dyDescent="0.2">
      <c r="A137" s="1">
        <f t="shared" si="4"/>
        <v>184.62500000000153</v>
      </c>
      <c r="B137" s="2" t="s">
        <v>264</v>
      </c>
      <c r="D137" s="1">
        <f t="shared" si="5"/>
        <v>184.37500000000153</v>
      </c>
      <c r="E137" s="2" t="s">
        <v>264</v>
      </c>
    </row>
    <row r="138" spans="1:5" x14ac:dyDescent="0.2">
      <c r="A138" s="1">
        <f t="shared" si="4"/>
        <v>184.80000000000155</v>
      </c>
      <c r="B138" s="2" t="s">
        <v>266</v>
      </c>
      <c r="D138" s="1">
        <f t="shared" si="5"/>
        <v>184.55000000000155</v>
      </c>
      <c r="E138" s="2" t="s">
        <v>266</v>
      </c>
    </row>
    <row r="139" spans="1:5" x14ac:dyDescent="0.2">
      <c r="A139" s="1">
        <f t="shared" si="4"/>
        <v>184.97500000000156</v>
      </c>
      <c r="B139" s="2" t="s">
        <v>268</v>
      </c>
      <c r="D139" s="1">
        <f t="shared" si="5"/>
        <v>184.72500000000156</v>
      </c>
      <c r="E139" s="2" t="s">
        <v>268</v>
      </c>
    </row>
    <row r="140" spans="1:5" x14ac:dyDescent="0.2">
      <c r="A140" s="1">
        <f t="shared" si="4"/>
        <v>185.15000000000157</v>
      </c>
      <c r="B140" s="2" t="s">
        <v>270</v>
      </c>
      <c r="D140" s="1">
        <f t="shared" si="5"/>
        <v>184.90000000000157</v>
      </c>
      <c r="E140" s="2" t="s">
        <v>270</v>
      </c>
    </row>
    <row r="141" spans="1:5" x14ac:dyDescent="0.2">
      <c r="A141" s="1">
        <f t="shared" si="4"/>
        <v>185.32500000000158</v>
      </c>
      <c r="B141" s="2" t="s">
        <v>272</v>
      </c>
      <c r="D141" s="1">
        <f t="shared" si="5"/>
        <v>185.07500000000158</v>
      </c>
      <c r="E141" s="2" t="s">
        <v>272</v>
      </c>
    </row>
    <row r="142" spans="1:5" x14ac:dyDescent="0.2">
      <c r="A142" s="1">
        <f t="shared" si="4"/>
        <v>185.50000000000159</v>
      </c>
      <c r="B142" s="2" t="s">
        <v>274</v>
      </c>
      <c r="D142" s="1">
        <f t="shared" si="5"/>
        <v>185.25000000000159</v>
      </c>
      <c r="E142" s="2" t="s">
        <v>274</v>
      </c>
    </row>
    <row r="143" spans="1:5" x14ac:dyDescent="0.2">
      <c r="A143" s="1">
        <f t="shared" si="4"/>
        <v>185.6750000000016</v>
      </c>
      <c r="B143" s="2" t="s">
        <v>276</v>
      </c>
      <c r="D143" s="1">
        <f t="shared" si="5"/>
        <v>185.4250000000016</v>
      </c>
      <c r="E143" s="2" t="s">
        <v>276</v>
      </c>
    </row>
    <row r="144" spans="1:5" x14ac:dyDescent="0.2">
      <c r="A144" s="1">
        <f t="shared" si="4"/>
        <v>185.85000000000161</v>
      </c>
      <c r="B144" s="2" t="s">
        <v>278</v>
      </c>
      <c r="D144" s="1">
        <f t="shared" si="5"/>
        <v>185.60000000000161</v>
      </c>
      <c r="E144" s="2" t="s">
        <v>278</v>
      </c>
    </row>
    <row r="145" spans="1:5" x14ac:dyDescent="0.2">
      <c r="A145" s="1">
        <f t="shared" si="4"/>
        <v>186.02500000000163</v>
      </c>
      <c r="B145" s="2" t="s">
        <v>280</v>
      </c>
      <c r="D145" s="1">
        <f t="shared" si="5"/>
        <v>185.77500000000163</v>
      </c>
      <c r="E145" s="2" t="s">
        <v>280</v>
      </c>
    </row>
    <row r="146" spans="1:5" x14ac:dyDescent="0.2">
      <c r="A146" s="1">
        <f t="shared" si="4"/>
        <v>186.20000000000164</v>
      </c>
      <c r="B146" s="2" t="s">
        <v>282</v>
      </c>
      <c r="D146" s="1">
        <f t="shared" si="5"/>
        <v>185.95000000000164</v>
      </c>
      <c r="E146" s="2" t="s">
        <v>282</v>
      </c>
    </row>
    <row r="147" spans="1:5" x14ac:dyDescent="0.2">
      <c r="A147" s="1">
        <f t="shared" si="4"/>
        <v>186.37500000000165</v>
      </c>
      <c r="B147" s="2" t="s">
        <v>284</v>
      </c>
      <c r="D147" s="1">
        <f t="shared" si="5"/>
        <v>186.12500000000165</v>
      </c>
      <c r="E147" s="2" t="s">
        <v>284</v>
      </c>
    </row>
    <row r="148" spans="1:5" x14ac:dyDescent="0.2">
      <c r="A148" s="1">
        <f t="shared" si="4"/>
        <v>186.55000000000166</v>
      </c>
      <c r="B148" s="2" t="s">
        <v>286</v>
      </c>
      <c r="D148" s="1">
        <f t="shared" si="5"/>
        <v>186.30000000000166</v>
      </c>
      <c r="E148" s="2" t="s">
        <v>286</v>
      </c>
    </row>
    <row r="149" spans="1:5" x14ac:dyDescent="0.2">
      <c r="A149" s="1">
        <f t="shared" si="4"/>
        <v>186.72500000000167</v>
      </c>
      <c r="B149" s="2" t="s">
        <v>288</v>
      </c>
      <c r="D149" s="1">
        <f t="shared" si="5"/>
        <v>186.47500000000167</v>
      </c>
      <c r="E149" s="2" t="s">
        <v>288</v>
      </c>
    </row>
    <row r="150" spans="1:5" x14ac:dyDescent="0.2">
      <c r="A150" s="1">
        <f t="shared" si="4"/>
        <v>186.90000000000168</v>
      </c>
      <c r="B150" s="2" t="s">
        <v>290</v>
      </c>
      <c r="D150" s="1">
        <f t="shared" si="5"/>
        <v>186.65000000000168</v>
      </c>
      <c r="E150" s="2" t="s">
        <v>290</v>
      </c>
    </row>
    <row r="151" spans="1:5" x14ac:dyDescent="0.2">
      <c r="A151" s="1">
        <f t="shared" si="4"/>
        <v>187.07500000000169</v>
      </c>
      <c r="B151" s="2" t="s">
        <v>292</v>
      </c>
      <c r="D151" s="1">
        <f t="shared" si="5"/>
        <v>186.82500000000169</v>
      </c>
      <c r="E151" s="2" t="s">
        <v>292</v>
      </c>
    </row>
    <row r="152" spans="1:5" x14ac:dyDescent="0.2">
      <c r="A152" s="1">
        <f t="shared" si="4"/>
        <v>187.25000000000171</v>
      </c>
      <c r="B152" s="2" t="s">
        <v>294</v>
      </c>
      <c r="D152" s="1">
        <f t="shared" si="5"/>
        <v>187.00000000000171</v>
      </c>
      <c r="E152" s="2" t="s">
        <v>294</v>
      </c>
    </row>
    <row r="153" spans="1:5" x14ac:dyDescent="0.2">
      <c r="A153" s="1">
        <f t="shared" si="4"/>
        <v>187.42500000000172</v>
      </c>
      <c r="B153" s="2" t="s">
        <v>296</v>
      </c>
      <c r="D153" s="1">
        <f t="shared" si="5"/>
        <v>187.17500000000172</v>
      </c>
      <c r="E153" s="2" t="s">
        <v>296</v>
      </c>
    </row>
    <row r="154" spans="1:5" x14ac:dyDescent="0.2">
      <c r="A154" s="1">
        <f t="shared" si="4"/>
        <v>187.60000000000173</v>
      </c>
      <c r="B154" s="2" t="s">
        <v>298</v>
      </c>
      <c r="D154" s="1">
        <f t="shared" si="5"/>
        <v>187.35000000000173</v>
      </c>
      <c r="E154" s="2" t="s">
        <v>298</v>
      </c>
    </row>
    <row r="155" spans="1:5" x14ac:dyDescent="0.2">
      <c r="A155" s="1">
        <f t="shared" si="4"/>
        <v>187.77500000000174</v>
      </c>
      <c r="B155" s="2" t="s">
        <v>300</v>
      </c>
      <c r="D155" s="1">
        <f t="shared" si="5"/>
        <v>187.52500000000174</v>
      </c>
      <c r="E155" s="2" t="s">
        <v>300</v>
      </c>
    </row>
    <row r="156" spans="1:5" x14ac:dyDescent="0.2">
      <c r="A156" s="1">
        <f t="shared" si="4"/>
        <v>187.95000000000175</v>
      </c>
      <c r="B156" s="2" t="s">
        <v>302</v>
      </c>
      <c r="D156" s="1">
        <f t="shared" si="5"/>
        <v>187.70000000000175</v>
      </c>
      <c r="E156" s="2" t="s">
        <v>302</v>
      </c>
    </row>
    <row r="157" spans="1:5" x14ac:dyDescent="0.2">
      <c r="A157" s="1">
        <f t="shared" si="4"/>
        <v>188.12500000000176</v>
      </c>
      <c r="B157" s="2" t="s">
        <v>304</v>
      </c>
      <c r="D157" s="1">
        <f t="shared" si="5"/>
        <v>187.87500000000176</v>
      </c>
      <c r="E157" s="2" t="s">
        <v>304</v>
      </c>
    </row>
    <row r="158" spans="1:5" x14ac:dyDescent="0.2">
      <c r="A158" s="1">
        <f t="shared" si="4"/>
        <v>188.30000000000177</v>
      </c>
      <c r="B158" s="2" t="s">
        <v>306</v>
      </c>
      <c r="D158" s="1">
        <f t="shared" si="5"/>
        <v>188.05000000000177</v>
      </c>
      <c r="E158" s="2" t="s">
        <v>306</v>
      </c>
    </row>
    <row r="159" spans="1:5" x14ac:dyDescent="0.2">
      <c r="A159" s="1">
        <f t="shared" si="4"/>
        <v>188.47500000000178</v>
      </c>
      <c r="B159" s="2" t="s">
        <v>307</v>
      </c>
      <c r="D159" s="1">
        <f t="shared" si="5"/>
        <v>188.22500000000178</v>
      </c>
      <c r="E159" s="2" t="s">
        <v>307</v>
      </c>
    </row>
    <row r="160" spans="1:5" x14ac:dyDescent="0.2">
      <c r="A160" s="1">
        <f t="shared" si="4"/>
        <v>188.6500000000018</v>
      </c>
      <c r="B160" s="2" t="s">
        <v>308</v>
      </c>
      <c r="D160" s="1">
        <f t="shared" si="5"/>
        <v>188.4000000000018</v>
      </c>
      <c r="E160" s="2" t="s">
        <v>308</v>
      </c>
    </row>
    <row r="161" spans="1:5" x14ac:dyDescent="0.2">
      <c r="A161" s="1">
        <f t="shared" si="4"/>
        <v>188.82500000000181</v>
      </c>
      <c r="B161" s="2" t="s">
        <v>309</v>
      </c>
      <c r="D161" s="1">
        <f t="shared" si="5"/>
        <v>188.57500000000181</v>
      </c>
      <c r="E161" s="2" t="s">
        <v>309</v>
      </c>
    </row>
    <row r="162" spans="1:5" x14ac:dyDescent="0.2">
      <c r="A162" s="1">
        <f t="shared" si="4"/>
        <v>189.00000000000182</v>
      </c>
      <c r="B162" s="2" t="s">
        <v>310</v>
      </c>
      <c r="D162" s="1">
        <f t="shared" si="5"/>
        <v>188.75000000000182</v>
      </c>
      <c r="E162" s="2" t="s">
        <v>310</v>
      </c>
    </row>
    <row r="163" spans="1:5" x14ac:dyDescent="0.2">
      <c r="A163" s="1">
        <f t="shared" si="4"/>
        <v>189.17500000000183</v>
      </c>
      <c r="B163" s="2" t="s">
        <v>311</v>
      </c>
      <c r="D163" s="1">
        <f t="shared" si="5"/>
        <v>188.92500000000183</v>
      </c>
      <c r="E163" s="2" t="s">
        <v>311</v>
      </c>
    </row>
    <row r="164" spans="1:5" x14ac:dyDescent="0.2">
      <c r="A164" s="1">
        <f t="shared" si="4"/>
        <v>189.35000000000184</v>
      </c>
      <c r="B164" s="2" t="s">
        <v>312</v>
      </c>
      <c r="D164" s="1">
        <f t="shared" si="5"/>
        <v>189.10000000000184</v>
      </c>
      <c r="E164" s="2" t="s">
        <v>312</v>
      </c>
    </row>
    <row r="165" spans="1:5" x14ac:dyDescent="0.2">
      <c r="A165" s="1">
        <f t="shared" si="4"/>
        <v>189.52500000000185</v>
      </c>
      <c r="B165" s="2" t="s">
        <v>313</v>
      </c>
      <c r="D165" s="1">
        <f t="shared" si="5"/>
        <v>189.27500000000185</v>
      </c>
      <c r="E165" s="2" t="s">
        <v>313</v>
      </c>
    </row>
    <row r="166" spans="1:5" x14ac:dyDescent="0.2">
      <c r="A166" s="1">
        <f t="shared" si="4"/>
        <v>189.70000000000186</v>
      </c>
      <c r="B166" s="2" t="s">
        <v>314</v>
      </c>
      <c r="D166" s="1">
        <f t="shared" si="5"/>
        <v>189.45000000000186</v>
      </c>
      <c r="E166" s="2" t="s">
        <v>314</v>
      </c>
    </row>
    <row r="167" spans="1:5" x14ac:dyDescent="0.2">
      <c r="A167" s="1">
        <f t="shared" si="4"/>
        <v>189.87500000000188</v>
      </c>
      <c r="B167" s="2" t="s">
        <v>315</v>
      </c>
      <c r="D167" s="1">
        <f t="shared" si="5"/>
        <v>189.62500000000188</v>
      </c>
      <c r="E167" s="2" t="s">
        <v>315</v>
      </c>
    </row>
    <row r="168" spans="1:5" x14ac:dyDescent="0.2">
      <c r="A168" s="1">
        <f t="shared" si="4"/>
        <v>190.05000000000189</v>
      </c>
      <c r="B168" s="2" t="s">
        <v>316</v>
      </c>
      <c r="D168" s="1">
        <f t="shared" si="5"/>
        <v>189.80000000000189</v>
      </c>
      <c r="E168" s="2" t="s">
        <v>316</v>
      </c>
    </row>
    <row r="169" spans="1:5" x14ac:dyDescent="0.2">
      <c r="A169" s="1">
        <f t="shared" si="4"/>
        <v>190.2250000000019</v>
      </c>
      <c r="B169" s="2" t="s">
        <v>317</v>
      </c>
      <c r="D169" s="1">
        <f t="shared" si="5"/>
        <v>189.9750000000019</v>
      </c>
      <c r="E169" s="2" t="s">
        <v>317</v>
      </c>
    </row>
    <row r="170" spans="1:5" x14ac:dyDescent="0.2">
      <c r="A170" s="1">
        <f t="shared" si="4"/>
        <v>190.40000000000191</v>
      </c>
      <c r="B170" s="2" t="s">
        <v>318</v>
      </c>
      <c r="D170" s="1">
        <f t="shared" si="5"/>
        <v>190.15000000000191</v>
      </c>
      <c r="E170" s="2" t="s">
        <v>318</v>
      </c>
    </row>
    <row r="171" spans="1:5" x14ac:dyDescent="0.2">
      <c r="A171" s="1">
        <f t="shared" si="4"/>
        <v>190.57500000000192</v>
      </c>
      <c r="B171" s="2" t="s">
        <v>319</v>
      </c>
      <c r="D171" s="1">
        <f t="shared" si="5"/>
        <v>190.32500000000192</v>
      </c>
      <c r="E171" s="2" t="s">
        <v>319</v>
      </c>
    </row>
    <row r="172" spans="1:5" x14ac:dyDescent="0.2">
      <c r="A172" s="1">
        <f t="shared" si="4"/>
        <v>190.75000000000193</v>
      </c>
      <c r="B172" s="2" t="s">
        <v>320</v>
      </c>
      <c r="D172" s="1">
        <f t="shared" si="5"/>
        <v>190.50000000000193</v>
      </c>
      <c r="E172" s="2" t="s">
        <v>320</v>
      </c>
    </row>
    <row r="173" spans="1:5" x14ac:dyDescent="0.2">
      <c r="A173" s="1">
        <f t="shared" si="4"/>
        <v>190.92500000000194</v>
      </c>
      <c r="B173" s="2" t="s">
        <v>321</v>
      </c>
      <c r="D173" s="1">
        <f t="shared" si="5"/>
        <v>190.67500000000194</v>
      </c>
      <c r="E173" s="2" t="s">
        <v>321</v>
      </c>
    </row>
    <row r="174" spans="1:5" x14ac:dyDescent="0.2">
      <c r="A174" s="1">
        <f t="shared" si="4"/>
        <v>191.10000000000196</v>
      </c>
      <c r="B174" s="2" t="s">
        <v>322</v>
      </c>
      <c r="D174" s="1">
        <f t="shared" si="5"/>
        <v>190.85000000000196</v>
      </c>
      <c r="E174" s="2" t="s">
        <v>322</v>
      </c>
    </row>
    <row r="175" spans="1:5" x14ac:dyDescent="0.2">
      <c r="A175" s="1">
        <f t="shared" si="4"/>
        <v>191.27500000000197</v>
      </c>
      <c r="B175" s="2" t="s">
        <v>323</v>
      </c>
      <c r="D175" s="1">
        <f t="shared" si="5"/>
        <v>191.02500000000197</v>
      </c>
      <c r="E175" s="2" t="s">
        <v>323</v>
      </c>
    </row>
    <row r="176" spans="1:5" x14ac:dyDescent="0.2">
      <c r="A176" s="1">
        <f t="shared" si="4"/>
        <v>191.45000000000198</v>
      </c>
      <c r="B176" s="2" t="s">
        <v>324</v>
      </c>
      <c r="D176" s="1">
        <f t="shared" si="5"/>
        <v>191.20000000000198</v>
      </c>
      <c r="E176" s="2" t="s">
        <v>324</v>
      </c>
    </row>
    <row r="177" spans="1:5" x14ac:dyDescent="0.2">
      <c r="A177" s="1">
        <f t="shared" si="4"/>
        <v>191.62500000000199</v>
      </c>
      <c r="B177" s="2" t="s">
        <v>325</v>
      </c>
      <c r="D177" s="1">
        <f t="shared" si="5"/>
        <v>191.37500000000199</v>
      </c>
      <c r="E177" s="2" t="s">
        <v>325</v>
      </c>
    </row>
    <row r="178" spans="1:5" x14ac:dyDescent="0.2">
      <c r="A178" s="1">
        <f t="shared" si="4"/>
        <v>191.800000000002</v>
      </c>
      <c r="B178" s="2" t="s">
        <v>326</v>
      </c>
      <c r="D178" s="1">
        <f t="shared" si="5"/>
        <v>191.550000000002</v>
      </c>
      <c r="E178" s="2" t="s">
        <v>326</v>
      </c>
    </row>
    <row r="179" spans="1:5" x14ac:dyDescent="0.2">
      <c r="A179" s="1">
        <f t="shared" si="4"/>
        <v>191.97500000000201</v>
      </c>
      <c r="B179" s="2" t="s">
        <v>327</v>
      </c>
      <c r="D179" s="1">
        <f t="shared" si="5"/>
        <v>191.72500000000201</v>
      </c>
      <c r="E179" s="2" t="s">
        <v>327</v>
      </c>
    </row>
    <row r="180" spans="1:5" x14ac:dyDescent="0.2">
      <c r="A180" s="1">
        <f t="shared" si="4"/>
        <v>192.15000000000202</v>
      </c>
      <c r="B180" s="2" t="s">
        <v>328</v>
      </c>
      <c r="D180" s="1">
        <f t="shared" si="5"/>
        <v>191.90000000000202</v>
      </c>
      <c r="E180" s="2" t="s">
        <v>328</v>
      </c>
    </row>
    <row r="181" spans="1:5" x14ac:dyDescent="0.2">
      <c r="A181" s="1">
        <f t="shared" si="4"/>
        <v>192.32500000000203</v>
      </c>
      <c r="B181" s="2" t="s">
        <v>329</v>
      </c>
      <c r="D181" s="1">
        <f t="shared" si="5"/>
        <v>192.07500000000203</v>
      </c>
      <c r="E181" s="2" t="s">
        <v>329</v>
      </c>
    </row>
    <row r="182" spans="1:5" x14ac:dyDescent="0.2">
      <c r="A182" s="1">
        <f t="shared" si="4"/>
        <v>192.50000000000205</v>
      </c>
      <c r="B182" s="2" t="s">
        <v>330</v>
      </c>
      <c r="D182" s="1">
        <f t="shared" si="5"/>
        <v>192.25000000000205</v>
      </c>
      <c r="E182" s="2" t="s">
        <v>330</v>
      </c>
    </row>
    <row r="183" spans="1:5" x14ac:dyDescent="0.2">
      <c r="A183" s="1">
        <f t="shared" si="4"/>
        <v>192.67500000000206</v>
      </c>
      <c r="B183" s="2" t="s">
        <v>331</v>
      </c>
      <c r="D183" s="1">
        <f t="shared" si="5"/>
        <v>192.42500000000206</v>
      </c>
      <c r="E183" s="2" t="s">
        <v>331</v>
      </c>
    </row>
    <row r="184" spans="1:5" x14ac:dyDescent="0.2">
      <c r="A184" s="1">
        <f t="shared" si="4"/>
        <v>192.85000000000207</v>
      </c>
      <c r="B184" s="2" t="s">
        <v>332</v>
      </c>
      <c r="D184" s="1">
        <f t="shared" si="5"/>
        <v>192.60000000000207</v>
      </c>
      <c r="E184" s="2" t="s">
        <v>332</v>
      </c>
    </row>
    <row r="185" spans="1:5" x14ac:dyDescent="0.2">
      <c r="A185" s="1">
        <f t="shared" si="4"/>
        <v>193.02500000000208</v>
      </c>
      <c r="B185" s="2" t="s">
        <v>333</v>
      </c>
      <c r="D185" s="1">
        <f t="shared" si="5"/>
        <v>192.77500000000208</v>
      </c>
      <c r="E185" s="2" t="s">
        <v>333</v>
      </c>
    </row>
    <row r="186" spans="1:5" x14ac:dyDescent="0.2">
      <c r="A186" s="1">
        <f t="shared" si="4"/>
        <v>193.20000000000209</v>
      </c>
      <c r="B186" s="2" t="s">
        <v>334</v>
      </c>
      <c r="D186" s="1">
        <f t="shared" si="5"/>
        <v>192.95000000000209</v>
      </c>
      <c r="E186" s="2" t="s">
        <v>334</v>
      </c>
    </row>
    <row r="187" spans="1:5" x14ac:dyDescent="0.2">
      <c r="A187" s="1">
        <f t="shared" si="4"/>
        <v>193.3750000000021</v>
      </c>
      <c r="B187" s="2" t="s">
        <v>335</v>
      </c>
      <c r="D187" s="1">
        <f t="shared" si="5"/>
        <v>193.1250000000021</v>
      </c>
      <c r="E187" s="2" t="s">
        <v>335</v>
      </c>
    </row>
    <row r="188" spans="1:5" x14ac:dyDescent="0.2">
      <c r="A188" s="1">
        <f t="shared" si="4"/>
        <v>193.55000000000211</v>
      </c>
      <c r="B188" s="2" t="s">
        <v>336</v>
      </c>
      <c r="D188" s="1">
        <f t="shared" si="5"/>
        <v>193.30000000000211</v>
      </c>
      <c r="E188" s="2" t="s">
        <v>336</v>
      </c>
    </row>
    <row r="189" spans="1:5" x14ac:dyDescent="0.2">
      <c r="A189" s="1">
        <f t="shared" si="4"/>
        <v>193.72500000000213</v>
      </c>
      <c r="B189" s="2" t="s">
        <v>337</v>
      </c>
      <c r="D189" s="1">
        <f t="shared" si="5"/>
        <v>193.47500000000213</v>
      </c>
      <c r="E189" s="2" t="s">
        <v>337</v>
      </c>
    </row>
    <row r="190" spans="1:5" x14ac:dyDescent="0.2">
      <c r="A190" s="1">
        <f t="shared" si="4"/>
        <v>193.90000000000214</v>
      </c>
      <c r="B190" s="2" t="s">
        <v>338</v>
      </c>
      <c r="D190" s="1">
        <f t="shared" si="5"/>
        <v>193.65000000000214</v>
      </c>
      <c r="E190" s="2" t="s">
        <v>338</v>
      </c>
    </row>
    <row r="191" spans="1:5" x14ac:dyDescent="0.2">
      <c r="A191" s="1">
        <f t="shared" si="4"/>
        <v>194.07500000000215</v>
      </c>
      <c r="B191" s="2" t="s">
        <v>339</v>
      </c>
      <c r="D191" s="1">
        <f t="shared" si="5"/>
        <v>193.82500000000215</v>
      </c>
      <c r="E191" s="2" t="s">
        <v>339</v>
      </c>
    </row>
    <row r="192" spans="1:5" x14ac:dyDescent="0.2">
      <c r="A192" s="1">
        <f t="shared" si="4"/>
        <v>194.25000000000216</v>
      </c>
      <c r="B192" s="2" t="s">
        <v>340</v>
      </c>
      <c r="D192" s="1">
        <f t="shared" si="5"/>
        <v>194.00000000000216</v>
      </c>
      <c r="E192" s="2" t="s">
        <v>340</v>
      </c>
    </row>
    <row r="193" spans="1:5" x14ac:dyDescent="0.2">
      <c r="A193" s="1">
        <f t="shared" si="4"/>
        <v>194.42500000000217</v>
      </c>
      <c r="B193" s="2" t="s">
        <v>341</v>
      </c>
      <c r="D193" s="1">
        <f t="shared" si="5"/>
        <v>194.17500000000217</v>
      </c>
      <c r="E193" s="2" t="s">
        <v>341</v>
      </c>
    </row>
    <row r="194" spans="1:5" x14ac:dyDescent="0.2">
      <c r="A194" s="1">
        <f t="shared" si="4"/>
        <v>194.60000000000218</v>
      </c>
      <c r="B194" s="2" t="s">
        <v>342</v>
      </c>
      <c r="D194" s="1">
        <f t="shared" si="5"/>
        <v>194.35000000000218</v>
      </c>
      <c r="E194" s="2" t="s">
        <v>342</v>
      </c>
    </row>
    <row r="195" spans="1:5" x14ac:dyDescent="0.2">
      <c r="A195" s="1">
        <f t="shared" si="4"/>
        <v>194.77500000000219</v>
      </c>
      <c r="B195" s="2" t="s">
        <v>343</v>
      </c>
      <c r="D195" s="1">
        <f t="shared" si="5"/>
        <v>194.52500000000219</v>
      </c>
      <c r="E195" s="2" t="s">
        <v>343</v>
      </c>
    </row>
    <row r="196" spans="1:5" x14ac:dyDescent="0.2">
      <c r="A196" s="1">
        <f t="shared" ref="A196:A259" si="6">A195+0.175</f>
        <v>194.95000000000221</v>
      </c>
      <c r="B196" s="2" t="s">
        <v>344</v>
      </c>
      <c r="D196" s="1">
        <f t="shared" ref="D196:D259" si="7">D195+0.175</f>
        <v>194.70000000000221</v>
      </c>
      <c r="E196" s="2" t="s">
        <v>344</v>
      </c>
    </row>
    <row r="197" spans="1:5" x14ac:dyDescent="0.2">
      <c r="A197" s="1">
        <f t="shared" si="6"/>
        <v>195.12500000000222</v>
      </c>
      <c r="B197" s="2" t="s">
        <v>345</v>
      </c>
      <c r="D197" s="1">
        <f t="shared" si="7"/>
        <v>194.87500000000222</v>
      </c>
      <c r="E197" s="2" t="s">
        <v>345</v>
      </c>
    </row>
    <row r="198" spans="1:5" x14ac:dyDescent="0.2">
      <c r="A198" s="1">
        <f t="shared" si="6"/>
        <v>195.30000000000223</v>
      </c>
      <c r="B198" s="2" t="s">
        <v>346</v>
      </c>
      <c r="D198" s="1">
        <f t="shared" si="7"/>
        <v>195.05000000000223</v>
      </c>
      <c r="E198" s="2" t="s">
        <v>346</v>
      </c>
    </row>
    <row r="199" spans="1:5" x14ac:dyDescent="0.2">
      <c r="A199" s="1">
        <f t="shared" si="6"/>
        <v>195.47500000000224</v>
      </c>
      <c r="B199" s="2" t="s">
        <v>347</v>
      </c>
      <c r="D199" s="1">
        <f t="shared" si="7"/>
        <v>195.22500000000224</v>
      </c>
      <c r="E199" s="2" t="s">
        <v>347</v>
      </c>
    </row>
    <row r="200" spans="1:5" x14ac:dyDescent="0.2">
      <c r="A200" s="1">
        <f t="shared" si="6"/>
        <v>195.65000000000225</v>
      </c>
      <c r="B200" s="2" t="s">
        <v>348</v>
      </c>
      <c r="D200" s="1">
        <f t="shared" si="7"/>
        <v>195.40000000000225</v>
      </c>
      <c r="E200" s="2" t="s">
        <v>348</v>
      </c>
    </row>
    <row r="201" spans="1:5" x14ac:dyDescent="0.2">
      <c r="A201" s="1">
        <f t="shared" si="6"/>
        <v>195.82500000000226</v>
      </c>
      <c r="B201" s="2" t="s">
        <v>349</v>
      </c>
      <c r="D201" s="1">
        <f t="shared" si="7"/>
        <v>195.57500000000226</v>
      </c>
      <c r="E201" s="2" t="s">
        <v>349</v>
      </c>
    </row>
    <row r="202" spans="1:5" x14ac:dyDescent="0.2">
      <c r="A202" s="1">
        <f t="shared" si="6"/>
        <v>196.00000000000227</v>
      </c>
      <c r="B202" s="2" t="s">
        <v>350</v>
      </c>
      <c r="D202" s="1">
        <f t="shared" si="7"/>
        <v>195.75000000000227</v>
      </c>
      <c r="E202" s="2" t="s">
        <v>350</v>
      </c>
    </row>
    <row r="203" spans="1:5" x14ac:dyDescent="0.2">
      <c r="A203" s="1">
        <f t="shared" si="6"/>
        <v>196.17500000000229</v>
      </c>
      <c r="B203" s="2" t="s">
        <v>351</v>
      </c>
      <c r="D203" s="1">
        <f t="shared" si="7"/>
        <v>195.92500000000229</v>
      </c>
      <c r="E203" s="2" t="s">
        <v>351</v>
      </c>
    </row>
    <row r="204" spans="1:5" x14ac:dyDescent="0.2">
      <c r="A204" s="1">
        <f t="shared" si="6"/>
        <v>196.3500000000023</v>
      </c>
      <c r="B204" s="2" t="s">
        <v>352</v>
      </c>
      <c r="D204" s="1">
        <f t="shared" si="7"/>
        <v>196.1000000000023</v>
      </c>
      <c r="E204" s="2" t="s">
        <v>352</v>
      </c>
    </row>
    <row r="205" spans="1:5" x14ac:dyDescent="0.2">
      <c r="A205" s="1">
        <f t="shared" si="6"/>
        <v>196.52500000000231</v>
      </c>
      <c r="B205" s="2" t="s">
        <v>353</v>
      </c>
      <c r="D205" s="1">
        <f t="shared" si="7"/>
        <v>196.27500000000231</v>
      </c>
      <c r="E205" s="2" t="s">
        <v>353</v>
      </c>
    </row>
    <row r="206" spans="1:5" x14ac:dyDescent="0.2">
      <c r="A206" s="1">
        <f t="shared" si="6"/>
        <v>196.70000000000232</v>
      </c>
      <c r="B206" s="2" t="s">
        <v>354</v>
      </c>
      <c r="D206" s="1">
        <f t="shared" si="7"/>
        <v>196.45000000000232</v>
      </c>
      <c r="E206" s="2" t="s">
        <v>354</v>
      </c>
    </row>
    <row r="207" spans="1:5" x14ac:dyDescent="0.2">
      <c r="A207" s="1">
        <f t="shared" si="6"/>
        <v>196.87500000000233</v>
      </c>
      <c r="B207" s="2" t="s">
        <v>355</v>
      </c>
      <c r="D207" s="1">
        <f t="shared" si="7"/>
        <v>196.62500000000233</v>
      </c>
      <c r="E207" s="2" t="s">
        <v>355</v>
      </c>
    </row>
    <row r="208" spans="1:5" x14ac:dyDescent="0.2">
      <c r="A208" s="1">
        <f t="shared" si="6"/>
        <v>197.05000000000234</v>
      </c>
      <c r="B208" s="2" t="s">
        <v>356</v>
      </c>
      <c r="D208" s="1">
        <f t="shared" si="7"/>
        <v>196.80000000000234</v>
      </c>
      <c r="E208" s="2" t="s">
        <v>356</v>
      </c>
    </row>
    <row r="209" spans="1:5" x14ac:dyDescent="0.2">
      <c r="A209" s="1">
        <f t="shared" si="6"/>
        <v>197.22500000000235</v>
      </c>
      <c r="B209" s="2" t="s">
        <v>357</v>
      </c>
      <c r="D209" s="1">
        <f t="shared" si="7"/>
        <v>196.97500000000235</v>
      </c>
      <c r="E209" s="2" t="s">
        <v>357</v>
      </c>
    </row>
    <row r="210" spans="1:5" x14ac:dyDescent="0.2">
      <c r="A210" s="1">
        <f t="shared" si="6"/>
        <v>197.40000000000236</v>
      </c>
      <c r="B210" s="2" t="s">
        <v>358</v>
      </c>
      <c r="D210" s="1">
        <f t="shared" si="7"/>
        <v>197.15000000000236</v>
      </c>
      <c r="E210" s="2" t="s">
        <v>358</v>
      </c>
    </row>
    <row r="211" spans="1:5" x14ac:dyDescent="0.2">
      <c r="A211" s="1">
        <f t="shared" si="6"/>
        <v>197.57500000000238</v>
      </c>
      <c r="B211" s="2" t="s">
        <v>359</v>
      </c>
      <c r="D211" s="1">
        <f t="shared" si="7"/>
        <v>197.32500000000238</v>
      </c>
      <c r="E211" s="2" t="s">
        <v>359</v>
      </c>
    </row>
    <row r="212" spans="1:5" x14ac:dyDescent="0.2">
      <c r="A212" s="1">
        <f t="shared" si="6"/>
        <v>197.75000000000239</v>
      </c>
      <c r="B212" s="2" t="s">
        <v>15</v>
      </c>
      <c r="D212" s="1">
        <f t="shared" si="7"/>
        <v>197.50000000000239</v>
      </c>
      <c r="E212" s="2" t="s">
        <v>15</v>
      </c>
    </row>
    <row r="213" spans="1:5" x14ac:dyDescent="0.2">
      <c r="A213" s="1">
        <f t="shared" si="6"/>
        <v>197.9250000000024</v>
      </c>
      <c r="B213" s="2" t="s">
        <v>17</v>
      </c>
      <c r="D213" s="1">
        <f t="shared" si="7"/>
        <v>197.6750000000024</v>
      </c>
      <c r="E213" s="2" t="s">
        <v>17</v>
      </c>
    </row>
    <row r="214" spans="1:5" x14ac:dyDescent="0.2">
      <c r="A214" s="1">
        <f t="shared" si="6"/>
        <v>198.10000000000241</v>
      </c>
      <c r="B214" s="2" t="s">
        <v>19</v>
      </c>
      <c r="D214" s="1">
        <f t="shared" si="7"/>
        <v>197.85000000000241</v>
      </c>
      <c r="E214" s="2" t="s">
        <v>19</v>
      </c>
    </row>
    <row r="215" spans="1:5" x14ac:dyDescent="0.2">
      <c r="A215" s="1">
        <f t="shared" si="6"/>
        <v>198.27500000000242</v>
      </c>
      <c r="B215" s="2" t="s">
        <v>21</v>
      </c>
      <c r="D215" s="1">
        <f t="shared" si="7"/>
        <v>198.02500000000242</v>
      </c>
      <c r="E215" s="2" t="s">
        <v>21</v>
      </c>
    </row>
    <row r="216" spans="1:5" x14ac:dyDescent="0.2">
      <c r="A216" s="1">
        <f t="shared" si="6"/>
        <v>198.45000000000243</v>
      </c>
      <c r="B216" s="2" t="s">
        <v>23</v>
      </c>
      <c r="D216" s="1">
        <f t="shared" si="7"/>
        <v>198.20000000000243</v>
      </c>
      <c r="E216" s="2" t="s">
        <v>23</v>
      </c>
    </row>
    <row r="217" spans="1:5" x14ac:dyDescent="0.2">
      <c r="A217" s="1">
        <f t="shared" si="6"/>
        <v>198.62500000000244</v>
      </c>
      <c r="B217" s="2" t="s">
        <v>25</v>
      </c>
      <c r="D217" s="1">
        <f t="shared" si="7"/>
        <v>198.37500000000244</v>
      </c>
      <c r="E217" s="2" t="s">
        <v>25</v>
      </c>
    </row>
    <row r="218" spans="1:5" x14ac:dyDescent="0.2">
      <c r="A218" s="1">
        <f t="shared" si="6"/>
        <v>198.80000000000246</v>
      </c>
      <c r="B218" s="2" t="s">
        <v>27</v>
      </c>
      <c r="D218" s="1">
        <f t="shared" si="7"/>
        <v>198.55000000000246</v>
      </c>
      <c r="E218" s="2" t="s">
        <v>27</v>
      </c>
    </row>
    <row r="219" spans="1:5" x14ac:dyDescent="0.2">
      <c r="A219" s="1">
        <f t="shared" si="6"/>
        <v>198.97500000000247</v>
      </c>
      <c r="B219" s="2" t="s">
        <v>29</v>
      </c>
      <c r="D219" s="1">
        <f t="shared" si="7"/>
        <v>198.72500000000247</v>
      </c>
      <c r="E219" s="2" t="s">
        <v>29</v>
      </c>
    </row>
    <row r="220" spans="1:5" x14ac:dyDescent="0.2">
      <c r="A220" s="1">
        <f t="shared" si="6"/>
        <v>199.15000000000248</v>
      </c>
      <c r="B220" s="2" t="s">
        <v>31</v>
      </c>
      <c r="D220" s="1">
        <f t="shared" si="7"/>
        <v>198.90000000000248</v>
      </c>
      <c r="E220" s="2" t="s">
        <v>31</v>
      </c>
    </row>
    <row r="221" spans="1:5" x14ac:dyDescent="0.2">
      <c r="A221" s="1">
        <f t="shared" si="6"/>
        <v>199.32500000000249</v>
      </c>
      <c r="B221" s="2" t="s">
        <v>33</v>
      </c>
      <c r="D221" s="1">
        <f t="shared" si="7"/>
        <v>199.07500000000249</v>
      </c>
      <c r="E221" s="2" t="s">
        <v>33</v>
      </c>
    </row>
    <row r="222" spans="1:5" x14ac:dyDescent="0.2">
      <c r="A222" s="1">
        <f t="shared" si="6"/>
        <v>199.5000000000025</v>
      </c>
      <c r="B222" s="2" t="s">
        <v>35</v>
      </c>
      <c r="D222" s="1">
        <f t="shared" si="7"/>
        <v>199.2500000000025</v>
      </c>
      <c r="E222" s="2" t="s">
        <v>35</v>
      </c>
    </row>
    <row r="223" spans="1:5" x14ac:dyDescent="0.2">
      <c r="A223" s="1">
        <f t="shared" si="6"/>
        <v>199.67500000000251</v>
      </c>
      <c r="B223" s="2" t="s">
        <v>37</v>
      </c>
      <c r="D223" s="1">
        <f t="shared" si="7"/>
        <v>199.42500000000251</v>
      </c>
      <c r="E223" s="2" t="s">
        <v>37</v>
      </c>
    </row>
    <row r="224" spans="1:5" x14ac:dyDescent="0.2">
      <c r="A224" s="1">
        <f t="shared" si="6"/>
        <v>199.85000000000252</v>
      </c>
      <c r="B224" s="2" t="s">
        <v>39</v>
      </c>
      <c r="D224" s="1">
        <f t="shared" si="7"/>
        <v>199.60000000000252</v>
      </c>
      <c r="E224" s="2" t="s">
        <v>39</v>
      </c>
    </row>
    <row r="225" spans="1:5" x14ac:dyDescent="0.2">
      <c r="A225" s="1">
        <f t="shared" si="6"/>
        <v>200.02500000000254</v>
      </c>
      <c r="B225" s="2" t="s">
        <v>41</v>
      </c>
      <c r="D225" s="1">
        <f t="shared" si="7"/>
        <v>199.77500000000254</v>
      </c>
      <c r="E225" s="2" t="s">
        <v>41</v>
      </c>
    </row>
    <row r="226" spans="1:5" x14ac:dyDescent="0.2">
      <c r="A226" s="1">
        <f t="shared" si="6"/>
        <v>200.20000000000255</v>
      </c>
      <c r="B226" s="2" t="s">
        <v>43</v>
      </c>
      <c r="D226" s="1">
        <f t="shared" si="7"/>
        <v>199.95000000000255</v>
      </c>
      <c r="E226" s="2" t="s">
        <v>43</v>
      </c>
    </row>
    <row r="227" spans="1:5" x14ac:dyDescent="0.2">
      <c r="A227" s="1">
        <f t="shared" si="6"/>
        <v>200.37500000000256</v>
      </c>
      <c r="B227" s="2" t="s">
        <v>45</v>
      </c>
      <c r="D227" s="1">
        <f t="shared" si="7"/>
        <v>200.12500000000256</v>
      </c>
      <c r="E227" s="2" t="s">
        <v>45</v>
      </c>
    </row>
    <row r="228" spans="1:5" x14ac:dyDescent="0.2">
      <c r="A228" s="1">
        <f t="shared" si="6"/>
        <v>200.55000000000257</v>
      </c>
      <c r="B228" s="2" t="s">
        <v>47</v>
      </c>
      <c r="D228" s="1">
        <f t="shared" si="7"/>
        <v>200.30000000000257</v>
      </c>
      <c r="E228" s="2" t="s">
        <v>47</v>
      </c>
    </row>
    <row r="229" spans="1:5" x14ac:dyDescent="0.2">
      <c r="A229" s="1">
        <f t="shared" si="6"/>
        <v>200.72500000000258</v>
      </c>
      <c r="B229" s="2" t="s">
        <v>49</v>
      </c>
      <c r="D229" s="1">
        <f t="shared" si="7"/>
        <v>200.47500000000258</v>
      </c>
      <c r="E229" s="2" t="s">
        <v>49</v>
      </c>
    </row>
    <row r="230" spans="1:5" x14ac:dyDescent="0.2">
      <c r="A230" s="1">
        <f t="shared" si="6"/>
        <v>200.90000000000259</v>
      </c>
      <c r="B230" s="2" t="s">
        <v>51</v>
      </c>
      <c r="D230" s="1">
        <f t="shared" si="7"/>
        <v>200.65000000000259</v>
      </c>
      <c r="E230" s="2" t="s">
        <v>51</v>
      </c>
    </row>
    <row r="231" spans="1:5" x14ac:dyDescent="0.2">
      <c r="A231" s="1">
        <f t="shared" si="6"/>
        <v>201.0750000000026</v>
      </c>
      <c r="B231" s="2" t="s">
        <v>53</v>
      </c>
      <c r="D231" s="1">
        <f t="shared" si="7"/>
        <v>200.8250000000026</v>
      </c>
      <c r="E231" s="2" t="s">
        <v>53</v>
      </c>
    </row>
    <row r="232" spans="1:5" x14ac:dyDescent="0.2">
      <c r="A232" s="1">
        <f t="shared" si="6"/>
        <v>201.25000000000261</v>
      </c>
      <c r="B232" s="2" t="s">
        <v>55</v>
      </c>
      <c r="D232" s="1">
        <f t="shared" si="7"/>
        <v>201.00000000000261</v>
      </c>
      <c r="E232" s="2" t="s">
        <v>55</v>
      </c>
    </row>
    <row r="233" spans="1:5" x14ac:dyDescent="0.2">
      <c r="A233" s="1">
        <f t="shared" si="6"/>
        <v>201.42500000000263</v>
      </c>
      <c r="B233" s="2" t="s">
        <v>57</v>
      </c>
      <c r="D233" s="1">
        <f t="shared" si="7"/>
        <v>201.17500000000263</v>
      </c>
      <c r="E233" s="2" t="s">
        <v>57</v>
      </c>
    </row>
    <row r="234" spans="1:5" x14ac:dyDescent="0.2">
      <c r="A234" s="1">
        <f t="shared" si="6"/>
        <v>201.60000000000264</v>
      </c>
      <c r="B234" s="2" t="s">
        <v>59</v>
      </c>
      <c r="D234" s="1">
        <f t="shared" si="7"/>
        <v>201.35000000000264</v>
      </c>
      <c r="E234" s="2" t="s">
        <v>59</v>
      </c>
    </row>
    <row r="235" spans="1:5" x14ac:dyDescent="0.2">
      <c r="A235" s="1">
        <f t="shared" si="6"/>
        <v>201.77500000000265</v>
      </c>
      <c r="B235" s="2" t="s">
        <v>61</v>
      </c>
      <c r="D235" s="1">
        <f t="shared" si="7"/>
        <v>201.52500000000265</v>
      </c>
      <c r="E235" s="2" t="s">
        <v>61</v>
      </c>
    </row>
    <row r="236" spans="1:5" x14ac:dyDescent="0.2">
      <c r="A236" s="1">
        <f t="shared" si="6"/>
        <v>201.95000000000266</v>
      </c>
      <c r="B236" s="2" t="s">
        <v>63</v>
      </c>
      <c r="D236" s="1">
        <f t="shared" si="7"/>
        <v>201.70000000000266</v>
      </c>
      <c r="E236" s="2" t="s">
        <v>63</v>
      </c>
    </row>
    <row r="237" spans="1:5" x14ac:dyDescent="0.2">
      <c r="A237" s="1">
        <f t="shared" si="6"/>
        <v>202.12500000000267</v>
      </c>
      <c r="B237" s="2" t="s">
        <v>65</v>
      </c>
      <c r="D237" s="1">
        <f t="shared" si="7"/>
        <v>201.87500000000267</v>
      </c>
      <c r="E237" s="2" t="s">
        <v>65</v>
      </c>
    </row>
    <row r="238" spans="1:5" x14ac:dyDescent="0.2">
      <c r="A238" s="1">
        <f t="shared" si="6"/>
        <v>202.30000000000268</v>
      </c>
      <c r="B238" s="2" t="s">
        <v>67</v>
      </c>
      <c r="D238" s="1">
        <f t="shared" si="7"/>
        <v>202.05000000000268</v>
      </c>
      <c r="E238" s="2" t="s">
        <v>67</v>
      </c>
    </row>
    <row r="239" spans="1:5" x14ac:dyDescent="0.2">
      <c r="A239" s="1">
        <f t="shared" si="6"/>
        <v>202.47500000000269</v>
      </c>
      <c r="B239" s="2" t="s">
        <v>69</v>
      </c>
      <c r="D239" s="1">
        <f t="shared" si="7"/>
        <v>202.22500000000269</v>
      </c>
      <c r="E239" s="2" t="s">
        <v>69</v>
      </c>
    </row>
    <row r="240" spans="1:5" x14ac:dyDescent="0.2">
      <c r="A240" s="1">
        <f t="shared" si="6"/>
        <v>202.65000000000271</v>
      </c>
      <c r="B240" s="2" t="s">
        <v>71</v>
      </c>
      <c r="D240" s="1">
        <f t="shared" si="7"/>
        <v>202.40000000000271</v>
      </c>
      <c r="E240" s="2" t="s">
        <v>71</v>
      </c>
    </row>
    <row r="241" spans="1:5" x14ac:dyDescent="0.2">
      <c r="A241" s="1">
        <f t="shared" si="6"/>
        <v>202.82500000000272</v>
      </c>
      <c r="B241" s="2" t="s">
        <v>73</v>
      </c>
      <c r="D241" s="1">
        <f t="shared" si="7"/>
        <v>202.57500000000272</v>
      </c>
      <c r="E241" s="2" t="s">
        <v>73</v>
      </c>
    </row>
    <row r="242" spans="1:5" x14ac:dyDescent="0.2">
      <c r="A242" s="1">
        <f t="shared" si="6"/>
        <v>203.00000000000273</v>
      </c>
      <c r="B242" s="2" t="s">
        <v>75</v>
      </c>
      <c r="D242" s="1">
        <f t="shared" si="7"/>
        <v>202.75000000000273</v>
      </c>
      <c r="E242" s="2" t="s">
        <v>75</v>
      </c>
    </row>
    <row r="243" spans="1:5" x14ac:dyDescent="0.2">
      <c r="A243" s="1">
        <f t="shared" si="6"/>
        <v>203.17500000000274</v>
      </c>
      <c r="B243" s="2" t="s">
        <v>77</v>
      </c>
      <c r="D243" s="1">
        <f t="shared" si="7"/>
        <v>202.92500000000274</v>
      </c>
      <c r="E243" s="2" t="s">
        <v>77</v>
      </c>
    </row>
    <row r="244" spans="1:5" x14ac:dyDescent="0.2">
      <c r="A244" s="1">
        <f t="shared" si="6"/>
        <v>203.35000000000275</v>
      </c>
      <c r="B244" s="2" t="s">
        <v>79</v>
      </c>
      <c r="D244" s="1">
        <f t="shared" si="7"/>
        <v>203.10000000000275</v>
      </c>
      <c r="E244" s="2" t="s">
        <v>79</v>
      </c>
    </row>
    <row r="245" spans="1:5" x14ac:dyDescent="0.2">
      <c r="A245" s="1">
        <f t="shared" si="6"/>
        <v>203.52500000000276</v>
      </c>
      <c r="B245" s="2" t="s">
        <v>81</v>
      </c>
      <c r="D245" s="1">
        <f t="shared" si="7"/>
        <v>203.27500000000276</v>
      </c>
      <c r="E245" s="2" t="s">
        <v>81</v>
      </c>
    </row>
    <row r="246" spans="1:5" x14ac:dyDescent="0.2">
      <c r="A246" s="1">
        <f t="shared" si="6"/>
        <v>203.70000000000277</v>
      </c>
      <c r="B246" s="2" t="s">
        <v>83</v>
      </c>
      <c r="D246" s="1">
        <f t="shared" si="7"/>
        <v>203.45000000000277</v>
      </c>
      <c r="E246" s="2" t="s">
        <v>83</v>
      </c>
    </row>
    <row r="247" spans="1:5" x14ac:dyDescent="0.2">
      <c r="A247" s="1">
        <f t="shared" si="6"/>
        <v>203.87500000000279</v>
      </c>
      <c r="B247" s="2" t="s">
        <v>85</v>
      </c>
      <c r="D247" s="1">
        <f t="shared" si="7"/>
        <v>203.62500000000279</v>
      </c>
      <c r="E247" s="2" t="s">
        <v>85</v>
      </c>
    </row>
    <row r="248" spans="1:5" x14ac:dyDescent="0.2">
      <c r="A248" s="1">
        <f t="shared" si="6"/>
        <v>204.0500000000028</v>
      </c>
      <c r="B248" s="2" t="s">
        <v>87</v>
      </c>
      <c r="D248" s="1">
        <f t="shared" si="7"/>
        <v>203.8000000000028</v>
      </c>
      <c r="E248" s="2" t="s">
        <v>87</v>
      </c>
    </row>
    <row r="249" spans="1:5" x14ac:dyDescent="0.2">
      <c r="A249" s="1">
        <f t="shared" si="6"/>
        <v>204.22500000000281</v>
      </c>
      <c r="B249" s="2" t="s">
        <v>89</v>
      </c>
      <c r="D249" s="1">
        <f t="shared" si="7"/>
        <v>203.97500000000281</v>
      </c>
      <c r="E249" s="2" t="s">
        <v>89</v>
      </c>
    </row>
    <row r="250" spans="1:5" x14ac:dyDescent="0.2">
      <c r="A250" s="1">
        <f t="shared" si="6"/>
        <v>204.40000000000282</v>
      </c>
      <c r="B250" s="2" t="s">
        <v>91</v>
      </c>
      <c r="D250" s="1">
        <f t="shared" si="7"/>
        <v>204.15000000000282</v>
      </c>
      <c r="E250" s="2" t="s">
        <v>91</v>
      </c>
    </row>
    <row r="251" spans="1:5" x14ac:dyDescent="0.2">
      <c r="A251" s="1">
        <f t="shared" si="6"/>
        <v>204.57500000000283</v>
      </c>
      <c r="B251" s="2" t="s">
        <v>93</v>
      </c>
      <c r="D251" s="1">
        <f t="shared" si="7"/>
        <v>204.32500000000283</v>
      </c>
      <c r="E251" s="2" t="s">
        <v>93</v>
      </c>
    </row>
    <row r="252" spans="1:5" x14ac:dyDescent="0.2">
      <c r="A252" s="1">
        <f t="shared" si="6"/>
        <v>204.75000000000284</v>
      </c>
      <c r="B252" s="2" t="s">
        <v>95</v>
      </c>
      <c r="D252" s="1">
        <f t="shared" si="7"/>
        <v>204.50000000000284</v>
      </c>
      <c r="E252" s="2" t="s">
        <v>95</v>
      </c>
    </row>
    <row r="253" spans="1:5" x14ac:dyDescent="0.2">
      <c r="A253" s="1">
        <f t="shared" si="6"/>
        <v>204.92500000000285</v>
      </c>
      <c r="B253" s="2" t="s">
        <v>97</v>
      </c>
      <c r="D253" s="1">
        <f t="shared" si="7"/>
        <v>204.67500000000285</v>
      </c>
      <c r="E253" s="2" t="s">
        <v>97</v>
      </c>
    </row>
    <row r="254" spans="1:5" x14ac:dyDescent="0.2">
      <c r="A254" s="1">
        <f t="shared" si="6"/>
        <v>205.10000000000286</v>
      </c>
      <c r="B254" s="2" t="s">
        <v>99</v>
      </c>
      <c r="D254" s="1">
        <f t="shared" si="7"/>
        <v>204.85000000000286</v>
      </c>
      <c r="E254" s="2" t="s">
        <v>99</v>
      </c>
    </row>
    <row r="255" spans="1:5" x14ac:dyDescent="0.2">
      <c r="A255" s="1">
        <f t="shared" si="6"/>
        <v>205.27500000000288</v>
      </c>
      <c r="B255" s="2" t="s">
        <v>101</v>
      </c>
      <c r="D255" s="1">
        <f t="shared" si="7"/>
        <v>205.02500000000288</v>
      </c>
      <c r="E255" s="2" t="s">
        <v>101</v>
      </c>
    </row>
    <row r="256" spans="1:5" x14ac:dyDescent="0.2">
      <c r="A256" s="1">
        <f t="shared" si="6"/>
        <v>205.45000000000289</v>
      </c>
      <c r="B256" s="2" t="s">
        <v>103</v>
      </c>
      <c r="D256" s="1">
        <f t="shared" si="7"/>
        <v>205.20000000000289</v>
      </c>
      <c r="E256" s="2" t="s">
        <v>103</v>
      </c>
    </row>
    <row r="257" spans="1:5" x14ac:dyDescent="0.2">
      <c r="A257" s="1">
        <f t="shared" si="6"/>
        <v>205.6250000000029</v>
      </c>
      <c r="B257" s="2" t="s">
        <v>105</v>
      </c>
      <c r="D257" s="1">
        <f t="shared" si="7"/>
        <v>205.3750000000029</v>
      </c>
      <c r="E257" s="2" t="s">
        <v>105</v>
      </c>
    </row>
    <row r="258" spans="1:5" x14ac:dyDescent="0.2">
      <c r="A258" s="1">
        <f t="shared" si="6"/>
        <v>205.80000000000291</v>
      </c>
      <c r="B258" s="2" t="s">
        <v>107</v>
      </c>
      <c r="D258" s="1">
        <f t="shared" si="7"/>
        <v>205.55000000000291</v>
      </c>
      <c r="E258" s="2" t="s">
        <v>107</v>
      </c>
    </row>
    <row r="259" spans="1:5" x14ac:dyDescent="0.2">
      <c r="A259" s="1">
        <f t="shared" si="6"/>
        <v>205.97500000000292</v>
      </c>
      <c r="B259" s="2" t="s">
        <v>109</v>
      </c>
      <c r="D259" s="1">
        <f t="shared" si="7"/>
        <v>205.72500000000292</v>
      </c>
      <c r="E259" s="2" t="s">
        <v>109</v>
      </c>
    </row>
    <row r="260" spans="1:5" x14ac:dyDescent="0.2">
      <c r="A260" s="1">
        <f t="shared" ref="A260:A323" si="8">A259+0.175</f>
        <v>206.15000000000293</v>
      </c>
      <c r="B260" s="2" t="s">
        <v>111</v>
      </c>
      <c r="D260" s="1">
        <f t="shared" ref="D260:D323" si="9">D259+0.175</f>
        <v>205.90000000000293</v>
      </c>
      <c r="E260" s="2" t="s">
        <v>111</v>
      </c>
    </row>
    <row r="261" spans="1:5" x14ac:dyDescent="0.2">
      <c r="A261" s="1">
        <f t="shared" si="8"/>
        <v>206.32500000000294</v>
      </c>
      <c r="B261" s="2" t="s">
        <v>113</v>
      </c>
      <c r="D261" s="1">
        <f t="shared" si="9"/>
        <v>206.07500000000294</v>
      </c>
      <c r="E261" s="2" t="s">
        <v>113</v>
      </c>
    </row>
    <row r="262" spans="1:5" x14ac:dyDescent="0.2">
      <c r="A262" s="1">
        <f t="shared" si="8"/>
        <v>206.50000000000296</v>
      </c>
      <c r="B262" s="2" t="s">
        <v>115</v>
      </c>
      <c r="D262" s="1">
        <f t="shared" si="9"/>
        <v>206.25000000000296</v>
      </c>
      <c r="E262" s="2" t="s">
        <v>115</v>
      </c>
    </row>
    <row r="263" spans="1:5" x14ac:dyDescent="0.2">
      <c r="A263" s="1">
        <f t="shared" si="8"/>
        <v>206.67500000000297</v>
      </c>
      <c r="B263" s="2" t="s">
        <v>117</v>
      </c>
      <c r="D263" s="1">
        <f t="shared" si="9"/>
        <v>206.42500000000297</v>
      </c>
      <c r="E263" s="2" t="s">
        <v>117</v>
      </c>
    </row>
    <row r="264" spans="1:5" x14ac:dyDescent="0.2">
      <c r="A264" s="1">
        <f t="shared" si="8"/>
        <v>206.85000000000298</v>
      </c>
      <c r="B264" s="2" t="s">
        <v>119</v>
      </c>
      <c r="D264" s="1">
        <f t="shared" si="9"/>
        <v>206.60000000000298</v>
      </c>
      <c r="E264" s="2" t="s">
        <v>119</v>
      </c>
    </row>
    <row r="265" spans="1:5" x14ac:dyDescent="0.2">
      <c r="A265" s="1">
        <f t="shared" si="8"/>
        <v>207.02500000000299</v>
      </c>
      <c r="B265" s="2" t="s">
        <v>121</v>
      </c>
      <c r="D265" s="1">
        <f t="shared" si="9"/>
        <v>206.77500000000299</v>
      </c>
      <c r="E265" s="2" t="s">
        <v>121</v>
      </c>
    </row>
    <row r="266" spans="1:5" x14ac:dyDescent="0.2">
      <c r="A266" s="1">
        <f t="shared" si="8"/>
        <v>207.200000000003</v>
      </c>
      <c r="B266" s="2" t="s">
        <v>123</v>
      </c>
      <c r="D266" s="1">
        <f t="shared" si="9"/>
        <v>206.950000000003</v>
      </c>
      <c r="E266" s="2" t="s">
        <v>123</v>
      </c>
    </row>
    <row r="267" spans="1:5" x14ac:dyDescent="0.2">
      <c r="A267" s="1">
        <f t="shared" si="8"/>
        <v>207.37500000000301</v>
      </c>
      <c r="B267" s="2" t="s">
        <v>125</v>
      </c>
      <c r="D267" s="1">
        <f t="shared" si="9"/>
        <v>207.12500000000301</v>
      </c>
      <c r="E267" s="2" t="s">
        <v>125</v>
      </c>
    </row>
    <row r="268" spans="1:5" x14ac:dyDescent="0.2">
      <c r="A268" s="1">
        <f t="shared" si="8"/>
        <v>207.55000000000302</v>
      </c>
      <c r="B268" s="2" t="s">
        <v>127</v>
      </c>
      <c r="D268" s="1">
        <f t="shared" si="9"/>
        <v>207.30000000000302</v>
      </c>
      <c r="E268" s="2" t="s">
        <v>127</v>
      </c>
    </row>
    <row r="269" spans="1:5" x14ac:dyDescent="0.2">
      <c r="A269" s="1">
        <f t="shared" si="8"/>
        <v>207.72500000000304</v>
      </c>
      <c r="B269" s="2" t="s">
        <v>129</v>
      </c>
      <c r="D269" s="1">
        <f t="shared" si="9"/>
        <v>207.47500000000304</v>
      </c>
      <c r="E269" s="2" t="s">
        <v>129</v>
      </c>
    </row>
    <row r="270" spans="1:5" x14ac:dyDescent="0.2">
      <c r="A270" s="1">
        <f t="shared" si="8"/>
        <v>207.90000000000305</v>
      </c>
      <c r="B270" s="2" t="s">
        <v>131</v>
      </c>
      <c r="D270" s="1">
        <f t="shared" si="9"/>
        <v>207.65000000000305</v>
      </c>
      <c r="E270" s="2" t="s">
        <v>131</v>
      </c>
    </row>
    <row r="271" spans="1:5" x14ac:dyDescent="0.2">
      <c r="A271" s="1">
        <f t="shared" si="8"/>
        <v>208.07500000000306</v>
      </c>
      <c r="B271" s="2" t="s">
        <v>133</v>
      </c>
      <c r="D271" s="1">
        <f t="shared" si="9"/>
        <v>207.82500000000306</v>
      </c>
      <c r="E271" s="2" t="s">
        <v>133</v>
      </c>
    </row>
    <row r="272" spans="1:5" x14ac:dyDescent="0.2">
      <c r="A272" s="1">
        <f t="shared" si="8"/>
        <v>208.25000000000307</v>
      </c>
      <c r="B272" s="2" t="s">
        <v>135</v>
      </c>
      <c r="D272" s="1">
        <f t="shared" si="9"/>
        <v>208.00000000000307</v>
      </c>
      <c r="E272" s="2" t="s">
        <v>135</v>
      </c>
    </row>
    <row r="273" spans="1:5" x14ac:dyDescent="0.2">
      <c r="A273" s="1">
        <f t="shared" si="8"/>
        <v>208.42500000000308</v>
      </c>
      <c r="B273" s="2" t="s">
        <v>137</v>
      </c>
      <c r="D273" s="1">
        <f t="shared" si="9"/>
        <v>208.17500000000308</v>
      </c>
      <c r="E273" s="2" t="s">
        <v>137</v>
      </c>
    </row>
    <row r="274" spans="1:5" x14ac:dyDescent="0.2">
      <c r="A274" s="1">
        <f t="shared" si="8"/>
        <v>208.60000000000309</v>
      </c>
      <c r="B274" s="2" t="s">
        <v>139</v>
      </c>
      <c r="D274" s="1">
        <f t="shared" si="9"/>
        <v>208.35000000000309</v>
      </c>
      <c r="E274" s="2" t="s">
        <v>139</v>
      </c>
    </row>
    <row r="275" spans="1:5" x14ac:dyDescent="0.2">
      <c r="A275" s="1">
        <f t="shared" si="8"/>
        <v>208.7750000000031</v>
      </c>
      <c r="B275" s="2" t="s">
        <v>141</v>
      </c>
      <c r="D275" s="1">
        <f t="shared" si="9"/>
        <v>208.5250000000031</v>
      </c>
      <c r="E275" s="2" t="s">
        <v>141</v>
      </c>
    </row>
    <row r="276" spans="1:5" x14ac:dyDescent="0.2">
      <c r="A276" s="1">
        <f t="shared" si="8"/>
        <v>208.95000000000312</v>
      </c>
      <c r="B276" s="2" t="s">
        <v>143</v>
      </c>
      <c r="D276" s="1">
        <f t="shared" si="9"/>
        <v>208.70000000000312</v>
      </c>
      <c r="E276" s="2" t="s">
        <v>143</v>
      </c>
    </row>
    <row r="277" spans="1:5" x14ac:dyDescent="0.2">
      <c r="A277" s="1">
        <f t="shared" si="8"/>
        <v>209.12500000000313</v>
      </c>
      <c r="B277" s="2" t="s">
        <v>145</v>
      </c>
      <c r="D277" s="1">
        <f t="shared" si="9"/>
        <v>208.87500000000313</v>
      </c>
      <c r="E277" s="2" t="s">
        <v>145</v>
      </c>
    </row>
    <row r="278" spans="1:5" x14ac:dyDescent="0.2">
      <c r="A278" s="1">
        <f t="shared" si="8"/>
        <v>209.30000000000314</v>
      </c>
      <c r="B278" s="2" t="s">
        <v>147</v>
      </c>
      <c r="D278" s="1">
        <f t="shared" si="9"/>
        <v>209.05000000000314</v>
      </c>
      <c r="E278" s="2" t="s">
        <v>147</v>
      </c>
    </row>
    <row r="279" spans="1:5" x14ac:dyDescent="0.2">
      <c r="A279" s="1">
        <f t="shared" si="8"/>
        <v>209.47500000000315</v>
      </c>
      <c r="B279" s="2" t="s">
        <v>149</v>
      </c>
      <c r="D279" s="1">
        <f t="shared" si="9"/>
        <v>209.22500000000315</v>
      </c>
      <c r="E279" s="2" t="s">
        <v>149</v>
      </c>
    </row>
    <row r="280" spans="1:5" x14ac:dyDescent="0.2">
      <c r="A280" s="1">
        <f t="shared" si="8"/>
        <v>209.65000000000316</v>
      </c>
      <c r="B280" s="2" t="s">
        <v>151</v>
      </c>
      <c r="D280" s="1">
        <f t="shared" si="9"/>
        <v>209.40000000000316</v>
      </c>
      <c r="E280" s="2" t="s">
        <v>151</v>
      </c>
    </row>
    <row r="281" spans="1:5" x14ac:dyDescent="0.2">
      <c r="A281" s="1">
        <f t="shared" si="8"/>
        <v>209.82500000000317</v>
      </c>
      <c r="B281" s="2" t="s">
        <v>153</v>
      </c>
      <c r="D281" s="1">
        <f t="shared" si="9"/>
        <v>209.57500000000317</v>
      </c>
      <c r="E281" s="2" t="s">
        <v>153</v>
      </c>
    </row>
    <row r="282" spans="1:5" x14ac:dyDescent="0.2">
      <c r="A282" s="1">
        <f t="shared" si="8"/>
        <v>210.00000000000318</v>
      </c>
      <c r="B282" s="2" t="s">
        <v>155</v>
      </c>
      <c r="D282" s="1">
        <f t="shared" si="9"/>
        <v>209.75000000000318</v>
      </c>
      <c r="E282" s="2" t="s">
        <v>155</v>
      </c>
    </row>
    <row r="283" spans="1:5" x14ac:dyDescent="0.2">
      <c r="A283" s="1">
        <f t="shared" si="8"/>
        <v>210.17500000000319</v>
      </c>
      <c r="B283" s="2" t="s">
        <v>157</v>
      </c>
      <c r="D283" s="1">
        <f t="shared" si="9"/>
        <v>209.92500000000319</v>
      </c>
      <c r="E283" s="2" t="s">
        <v>157</v>
      </c>
    </row>
    <row r="284" spans="1:5" x14ac:dyDescent="0.2">
      <c r="A284" s="1">
        <f t="shared" si="8"/>
        <v>210.35000000000321</v>
      </c>
      <c r="B284" s="2" t="s">
        <v>159</v>
      </c>
      <c r="D284" s="1">
        <f t="shared" si="9"/>
        <v>210.10000000000321</v>
      </c>
      <c r="E284" s="2" t="s">
        <v>159</v>
      </c>
    </row>
    <row r="285" spans="1:5" x14ac:dyDescent="0.2">
      <c r="A285" s="1">
        <f t="shared" si="8"/>
        <v>210.52500000000322</v>
      </c>
      <c r="B285" s="2" t="s">
        <v>161</v>
      </c>
      <c r="D285" s="1">
        <f t="shared" si="9"/>
        <v>210.27500000000322</v>
      </c>
      <c r="E285" s="2" t="s">
        <v>161</v>
      </c>
    </row>
    <row r="286" spans="1:5" x14ac:dyDescent="0.2">
      <c r="A286" s="1">
        <f t="shared" si="8"/>
        <v>210.70000000000323</v>
      </c>
      <c r="B286" s="2" t="s">
        <v>163</v>
      </c>
      <c r="D286" s="1">
        <f t="shared" si="9"/>
        <v>210.45000000000323</v>
      </c>
      <c r="E286" s="2" t="s">
        <v>163</v>
      </c>
    </row>
    <row r="287" spans="1:5" x14ac:dyDescent="0.2">
      <c r="A287" s="1">
        <f t="shared" si="8"/>
        <v>210.87500000000324</v>
      </c>
      <c r="B287" s="2" t="s">
        <v>165</v>
      </c>
      <c r="D287" s="1">
        <f t="shared" si="9"/>
        <v>210.62500000000324</v>
      </c>
      <c r="E287" s="2" t="s">
        <v>165</v>
      </c>
    </row>
    <row r="288" spans="1:5" x14ac:dyDescent="0.2">
      <c r="A288" s="1">
        <f t="shared" si="8"/>
        <v>211.05000000000325</v>
      </c>
      <c r="B288" s="2" t="s">
        <v>167</v>
      </c>
      <c r="D288" s="1">
        <f t="shared" si="9"/>
        <v>210.80000000000325</v>
      </c>
      <c r="E288" s="2" t="s">
        <v>167</v>
      </c>
    </row>
    <row r="289" spans="1:6" x14ac:dyDescent="0.2">
      <c r="A289" s="1">
        <f t="shared" si="8"/>
        <v>211.22500000000326</v>
      </c>
      <c r="B289" s="2" t="s">
        <v>169</v>
      </c>
      <c r="D289" s="1">
        <f t="shared" si="9"/>
        <v>210.97500000000326</v>
      </c>
      <c r="E289" s="2" t="s">
        <v>169</v>
      </c>
    </row>
    <row r="290" spans="1:6" x14ac:dyDescent="0.2">
      <c r="A290" s="1">
        <f t="shared" si="8"/>
        <v>211.40000000000327</v>
      </c>
      <c r="B290" s="2" t="s">
        <v>171</v>
      </c>
      <c r="D290" s="1">
        <f t="shared" si="9"/>
        <v>211.15000000000327</v>
      </c>
      <c r="E290" s="2" t="s">
        <v>171</v>
      </c>
    </row>
    <row r="291" spans="1:6" x14ac:dyDescent="0.2">
      <c r="A291" s="1">
        <f t="shared" si="8"/>
        <v>211.57500000000329</v>
      </c>
      <c r="B291" s="2" t="s">
        <v>173</v>
      </c>
      <c r="D291" s="1">
        <f t="shared" si="9"/>
        <v>211.32500000000329</v>
      </c>
      <c r="E291" s="2" t="s">
        <v>173</v>
      </c>
    </row>
    <row r="292" spans="1:6" x14ac:dyDescent="0.2">
      <c r="A292" s="1">
        <f t="shared" si="8"/>
        <v>211.7500000000033</v>
      </c>
      <c r="B292" s="2" t="s">
        <v>175</v>
      </c>
      <c r="D292" s="1">
        <f t="shared" si="9"/>
        <v>211.5000000000033</v>
      </c>
      <c r="E292" s="2" t="s">
        <v>175</v>
      </c>
    </row>
    <row r="293" spans="1:6" x14ac:dyDescent="0.2">
      <c r="A293" s="1">
        <f t="shared" si="8"/>
        <v>211.92500000000331</v>
      </c>
      <c r="B293" s="2" t="s">
        <v>177</v>
      </c>
      <c r="D293" s="1">
        <f t="shared" si="9"/>
        <v>211.67500000000331</v>
      </c>
      <c r="E293" s="2" t="s">
        <v>177</v>
      </c>
    </row>
    <row r="294" spans="1:6" x14ac:dyDescent="0.2">
      <c r="A294" s="1">
        <f t="shared" si="8"/>
        <v>212.10000000000332</v>
      </c>
      <c r="B294" s="2" t="s">
        <v>179</v>
      </c>
      <c r="D294" s="1">
        <f t="shared" si="9"/>
        <v>211.85000000000332</v>
      </c>
      <c r="E294" s="2" t="s">
        <v>179</v>
      </c>
    </row>
    <row r="295" spans="1:6" x14ac:dyDescent="0.2">
      <c r="A295" s="1">
        <f t="shared" si="8"/>
        <v>212.27500000000333</v>
      </c>
      <c r="B295" s="2" t="s">
        <v>181</v>
      </c>
      <c r="D295" s="1">
        <f t="shared" si="9"/>
        <v>212.02500000000333</v>
      </c>
      <c r="E295" s="2" t="s">
        <v>181</v>
      </c>
    </row>
    <row r="296" spans="1:6" x14ac:dyDescent="0.2">
      <c r="A296" s="1">
        <f t="shared" si="8"/>
        <v>212.45000000000334</v>
      </c>
      <c r="B296" s="2" t="s">
        <v>183</v>
      </c>
      <c r="D296" s="1">
        <f t="shared" si="9"/>
        <v>212.20000000000334</v>
      </c>
      <c r="E296" s="2" t="s">
        <v>183</v>
      </c>
    </row>
    <row r="297" spans="1:6" x14ac:dyDescent="0.2">
      <c r="A297" s="1">
        <f t="shared" si="8"/>
        <v>212.62500000000335</v>
      </c>
      <c r="B297" s="2" t="s">
        <v>185</v>
      </c>
      <c r="D297" s="1">
        <f t="shared" si="9"/>
        <v>212.37500000000335</v>
      </c>
      <c r="E297" s="2" t="s">
        <v>185</v>
      </c>
      <c r="F297" s="9"/>
    </row>
    <row r="298" spans="1:6" x14ac:dyDescent="0.2">
      <c r="A298" s="1">
        <f t="shared" si="8"/>
        <v>212.80000000000337</v>
      </c>
      <c r="B298" s="2" t="s">
        <v>187</v>
      </c>
      <c r="D298" s="1">
        <f t="shared" si="9"/>
        <v>212.55000000000337</v>
      </c>
      <c r="E298" s="2" t="s">
        <v>187</v>
      </c>
    </row>
    <row r="299" spans="1:6" x14ac:dyDescent="0.2">
      <c r="A299" s="1">
        <f t="shared" si="8"/>
        <v>212.97500000000338</v>
      </c>
      <c r="B299" s="2" t="s">
        <v>189</v>
      </c>
      <c r="D299" s="1">
        <f t="shared" si="9"/>
        <v>212.72500000000338</v>
      </c>
      <c r="E299" s="2" t="s">
        <v>189</v>
      </c>
    </row>
    <row r="300" spans="1:6" x14ac:dyDescent="0.2">
      <c r="A300" s="1">
        <f t="shared" si="8"/>
        <v>213.15000000000339</v>
      </c>
      <c r="B300" s="2" t="s">
        <v>191</v>
      </c>
      <c r="D300" s="1">
        <f t="shared" si="9"/>
        <v>212.90000000000339</v>
      </c>
      <c r="E300" s="2" t="s">
        <v>191</v>
      </c>
    </row>
    <row r="301" spans="1:6" x14ac:dyDescent="0.2">
      <c r="A301" s="1">
        <f t="shared" si="8"/>
        <v>213.3250000000034</v>
      </c>
      <c r="B301" s="2" t="s">
        <v>193</v>
      </c>
      <c r="D301" s="1">
        <f t="shared" si="9"/>
        <v>213.0750000000034</v>
      </c>
      <c r="E301" s="2" t="s">
        <v>193</v>
      </c>
    </row>
    <row r="302" spans="1:6" x14ac:dyDescent="0.2">
      <c r="A302" s="1">
        <f t="shared" si="8"/>
        <v>213.50000000000341</v>
      </c>
      <c r="B302" s="2" t="s">
        <v>3</v>
      </c>
      <c r="D302" s="1">
        <f t="shared" si="9"/>
        <v>213.25000000000341</v>
      </c>
      <c r="E302" s="2" t="s">
        <v>3</v>
      </c>
    </row>
    <row r="303" spans="1:6" x14ac:dyDescent="0.2">
      <c r="A303" s="1">
        <f t="shared" si="8"/>
        <v>213.67500000000342</v>
      </c>
      <c r="B303" s="2" t="s">
        <v>4</v>
      </c>
      <c r="D303" s="1">
        <f t="shared" si="9"/>
        <v>213.42500000000342</v>
      </c>
      <c r="E303" s="2" t="s">
        <v>4</v>
      </c>
    </row>
    <row r="304" spans="1:6" x14ac:dyDescent="0.2">
      <c r="A304" s="1">
        <f t="shared" si="8"/>
        <v>213.85000000000343</v>
      </c>
      <c r="B304" s="2" t="s">
        <v>197</v>
      </c>
      <c r="D304" s="1">
        <f t="shared" si="9"/>
        <v>213.60000000000343</v>
      </c>
      <c r="E304" s="2" t="s">
        <v>197</v>
      </c>
    </row>
    <row r="305" spans="1:5" x14ac:dyDescent="0.2">
      <c r="A305" s="1">
        <f t="shared" si="8"/>
        <v>214.02500000000344</v>
      </c>
      <c r="B305" s="2" t="s">
        <v>2</v>
      </c>
      <c r="D305" s="1">
        <f t="shared" si="9"/>
        <v>213.77500000000344</v>
      </c>
      <c r="E305" s="2" t="s">
        <v>2</v>
      </c>
    </row>
    <row r="306" spans="1:5" x14ac:dyDescent="0.2">
      <c r="A306" s="1">
        <f t="shared" si="8"/>
        <v>214.20000000000346</v>
      </c>
      <c r="B306" s="2" t="s">
        <v>200</v>
      </c>
      <c r="D306" s="1">
        <f t="shared" si="9"/>
        <v>213.95000000000346</v>
      </c>
      <c r="E306" s="2" t="s">
        <v>200</v>
      </c>
    </row>
    <row r="307" spans="1:5" x14ac:dyDescent="0.2">
      <c r="A307" s="1">
        <f t="shared" si="8"/>
        <v>214.37500000000347</v>
      </c>
      <c r="B307" s="2" t="s">
        <v>202</v>
      </c>
      <c r="D307" s="1">
        <f t="shared" si="9"/>
        <v>214.12500000000347</v>
      </c>
      <c r="E307" s="2" t="s">
        <v>202</v>
      </c>
    </row>
    <row r="308" spans="1:5" x14ac:dyDescent="0.2">
      <c r="A308" s="1">
        <f t="shared" si="8"/>
        <v>214.55000000000348</v>
      </c>
      <c r="B308" s="2" t="s">
        <v>204</v>
      </c>
      <c r="D308" s="1">
        <f t="shared" si="9"/>
        <v>214.30000000000348</v>
      </c>
      <c r="E308" s="2" t="s">
        <v>204</v>
      </c>
    </row>
    <row r="309" spans="1:5" x14ac:dyDescent="0.2">
      <c r="A309" s="1">
        <f t="shared" si="8"/>
        <v>214.72500000000349</v>
      </c>
      <c r="B309" s="2" t="s">
        <v>206</v>
      </c>
      <c r="D309" s="1">
        <f t="shared" si="9"/>
        <v>214.47500000000349</v>
      </c>
      <c r="E309" s="2" t="s">
        <v>206</v>
      </c>
    </row>
    <row r="310" spans="1:5" x14ac:dyDescent="0.2">
      <c r="A310" s="1">
        <f t="shared" si="8"/>
        <v>214.9000000000035</v>
      </c>
      <c r="B310" s="2" t="s">
        <v>208</v>
      </c>
      <c r="D310" s="1">
        <f t="shared" si="9"/>
        <v>214.6500000000035</v>
      </c>
      <c r="E310" s="2" t="s">
        <v>208</v>
      </c>
    </row>
    <row r="311" spans="1:5" x14ac:dyDescent="0.2">
      <c r="A311" s="1">
        <f t="shared" si="8"/>
        <v>215.07500000000351</v>
      </c>
      <c r="B311" s="2" t="s">
        <v>210</v>
      </c>
      <c r="D311" s="1">
        <f t="shared" si="9"/>
        <v>214.82500000000351</v>
      </c>
      <c r="E311" s="2" t="s">
        <v>210</v>
      </c>
    </row>
    <row r="312" spans="1:5" x14ac:dyDescent="0.2">
      <c r="A312" s="1">
        <f t="shared" si="8"/>
        <v>215.25000000000352</v>
      </c>
      <c r="B312" s="2" t="s">
        <v>212</v>
      </c>
      <c r="D312" s="1">
        <f t="shared" si="9"/>
        <v>215.00000000000352</v>
      </c>
      <c r="E312" s="2" t="s">
        <v>212</v>
      </c>
    </row>
    <row r="313" spans="1:5" x14ac:dyDescent="0.2">
      <c r="A313" s="1">
        <f t="shared" si="8"/>
        <v>215.42500000000354</v>
      </c>
      <c r="B313" s="2" t="s">
        <v>5</v>
      </c>
      <c r="D313" s="1">
        <f t="shared" si="9"/>
        <v>215.17500000000354</v>
      </c>
      <c r="E313" s="2" t="s">
        <v>5</v>
      </c>
    </row>
    <row r="314" spans="1:5" x14ac:dyDescent="0.2">
      <c r="A314" s="1">
        <f t="shared" si="8"/>
        <v>215.60000000000355</v>
      </c>
      <c r="B314" s="2" t="s">
        <v>215</v>
      </c>
      <c r="D314" s="1">
        <f t="shared" si="9"/>
        <v>215.35000000000355</v>
      </c>
      <c r="E314" s="2" t="s">
        <v>215</v>
      </c>
    </row>
    <row r="315" spans="1:5" x14ac:dyDescent="0.2">
      <c r="A315" s="1">
        <f t="shared" si="8"/>
        <v>215.77500000000356</v>
      </c>
      <c r="B315" s="2" t="s">
        <v>217</v>
      </c>
      <c r="D315" s="1">
        <f t="shared" si="9"/>
        <v>215.52500000000356</v>
      </c>
      <c r="E315" s="2" t="s">
        <v>217</v>
      </c>
    </row>
    <row r="316" spans="1:5" x14ac:dyDescent="0.2">
      <c r="A316" s="1">
        <f t="shared" si="8"/>
        <v>215.95000000000357</v>
      </c>
      <c r="B316" s="2" t="s">
        <v>219</v>
      </c>
      <c r="D316" s="1">
        <f t="shared" si="9"/>
        <v>215.70000000000357</v>
      </c>
      <c r="E316" s="2" t="s">
        <v>219</v>
      </c>
    </row>
    <row r="317" spans="1:5" x14ac:dyDescent="0.2">
      <c r="A317" s="1">
        <f t="shared" si="8"/>
        <v>216.12500000000358</v>
      </c>
      <c r="B317" s="2" t="s">
        <v>221</v>
      </c>
      <c r="D317" s="1">
        <f t="shared" si="9"/>
        <v>215.87500000000358</v>
      </c>
      <c r="E317" s="2" t="s">
        <v>221</v>
      </c>
    </row>
    <row r="318" spans="1:5" x14ac:dyDescent="0.2">
      <c r="A318" s="1">
        <f t="shared" si="8"/>
        <v>216.30000000000359</v>
      </c>
      <c r="B318" s="2" t="s">
        <v>223</v>
      </c>
      <c r="D318" s="1">
        <f t="shared" si="9"/>
        <v>216.05000000000359</v>
      </c>
      <c r="E318" s="2" t="s">
        <v>223</v>
      </c>
    </row>
    <row r="319" spans="1:5" x14ac:dyDescent="0.2">
      <c r="A319" s="1">
        <f t="shared" si="8"/>
        <v>216.4750000000036</v>
      </c>
      <c r="B319" s="2" t="s">
        <v>225</v>
      </c>
      <c r="D319" s="1">
        <f t="shared" si="9"/>
        <v>216.2250000000036</v>
      </c>
      <c r="E319" s="2" t="s">
        <v>225</v>
      </c>
    </row>
    <row r="320" spans="1:5" x14ac:dyDescent="0.2">
      <c r="A320" s="1">
        <f t="shared" si="8"/>
        <v>216.65000000000362</v>
      </c>
      <c r="B320" s="2" t="s">
        <v>227</v>
      </c>
      <c r="D320" s="1">
        <f t="shared" si="9"/>
        <v>216.40000000000362</v>
      </c>
      <c r="E320" s="2" t="s">
        <v>227</v>
      </c>
    </row>
    <row r="321" spans="1:5" x14ac:dyDescent="0.2">
      <c r="A321" s="1">
        <f t="shared" si="8"/>
        <v>216.82500000000363</v>
      </c>
      <c r="B321" s="2" t="s">
        <v>229</v>
      </c>
      <c r="D321" s="1">
        <f t="shared" si="9"/>
        <v>216.57500000000363</v>
      </c>
      <c r="E321" s="2" t="s">
        <v>229</v>
      </c>
    </row>
    <row r="322" spans="1:5" x14ac:dyDescent="0.2">
      <c r="A322" s="1">
        <f t="shared" si="8"/>
        <v>217.00000000000364</v>
      </c>
      <c r="B322" s="2" t="s">
        <v>6</v>
      </c>
      <c r="D322" s="1">
        <f t="shared" si="9"/>
        <v>216.75000000000364</v>
      </c>
      <c r="E322" s="2" t="s">
        <v>6</v>
      </c>
    </row>
    <row r="323" spans="1:5" x14ac:dyDescent="0.2">
      <c r="A323" s="1">
        <f t="shared" si="8"/>
        <v>217.17500000000365</v>
      </c>
      <c r="B323" s="2" t="s">
        <v>232</v>
      </c>
      <c r="D323" s="1">
        <f t="shared" si="9"/>
        <v>216.92500000000365</v>
      </c>
      <c r="E323" s="2" t="s">
        <v>232</v>
      </c>
    </row>
    <row r="324" spans="1:5" x14ac:dyDescent="0.2">
      <c r="A324" s="1">
        <f t="shared" ref="A324:A387" si="10">A323+0.175</f>
        <v>217.35000000000366</v>
      </c>
      <c r="B324" s="2" t="s">
        <v>234</v>
      </c>
      <c r="D324" s="1">
        <f t="shared" ref="D324:D387" si="11">D323+0.175</f>
        <v>217.10000000000366</v>
      </c>
      <c r="E324" s="2" t="s">
        <v>234</v>
      </c>
    </row>
    <row r="325" spans="1:5" x14ac:dyDescent="0.2">
      <c r="A325" s="1">
        <f t="shared" si="10"/>
        <v>217.52500000000367</v>
      </c>
      <c r="B325" s="2" t="s">
        <v>236</v>
      </c>
      <c r="D325" s="1">
        <f t="shared" si="11"/>
        <v>217.27500000000367</v>
      </c>
      <c r="E325" s="2" t="s">
        <v>236</v>
      </c>
    </row>
    <row r="326" spans="1:5" x14ac:dyDescent="0.2">
      <c r="A326" s="1">
        <f t="shared" si="10"/>
        <v>217.70000000000368</v>
      </c>
      <c r="B326" s="2" t="s">
        <v>238</v>
      </c>
      <c r="D326" s="1">
        <f t="shared" si="11"/>
        <v>217.45000000000368</v>
      </c>
      <c r="E326" s="2" t="s">
        <v>238</v>
      </c>
    </row>
    <row r="327" spans="1:5" x14ac:dyDescent="0.2">
      <c r="A327" s="1">
        <f t="shared" si="10"/>
        <v>217.87500000000369</v>
      </c>
      <c r="B327" s="2" t="s">
        <v>240</v>
      </c>
      <c r="D327" s="1">
        <f t="shared" si="11"/>
        <v>217.62500000000369</v>
      </c>
      <c r="E327" s="2" t="s">
        <v>240</v>
      </c>
    </row>
    <row r="328" spans="1:5" x14ac:dyDescent="0.2">
      <c r="A328" s="1">
        <f t="shared" si="10"/>
        <v>218.05000000000371</v>
      </c>
      <c r="B328" s="2" t="s">
        <v>242</v>
      </c>
      <c r="D328" s="1">
        <f t="shared" si="11"/>
        <v>217.80000000000371</v>
      </c>
      <c r="E328" s="2" t="s">
        <v>242</v>
      </c>
    </row>
    <row r="329" spans="1:5" x14ac:dyDescent="0.2">
      <c r="A329" s="1">
        <f t="shared" si="10"/>
        <v>218.22500000000372</v>
      </c>
      <c r="B329" s="2" t="s">
        <v>244</v>
      </c>
      <c r="D329" s="1">
        <f t="shared" si="11"/>
        <v>217.97500000000372</v>
      </c>
      <c r="E329" s="2" t="s">
        <v>244</v>
      </c>
    </row>
    <row r="330" spans="1:5" x14ac:dyDescent="0.2">
      <c r="A330" s="1">
        <f t="shared" si="10"/>
        <v>218.40000000000373</v>
      </c>
      <c r="B330" s="2" t="s">
        <v>246</v>
      </c>
      <c r="D330" s="1">
        <f t="shared" si="11"/>
        <v>218.15000000000373</v>
      </c>
      <c r="E330" s="2" t="s">
        <v>246</v>
      </c>
    </row>
    <row r="331" spans="1:5" x14ac:dyDescent="0.2">
      <c r="A331" s="1">
        <f t="shared" si="10"/>
        <v>218.57500000000374</v>
      </c>
      <c r="B331" s="2" t="s">
        <v>1</v>
      </c>
      <c r="D331" s="1">
        <f t="shared" si="11"/>
        <v>218.32500000000374</v>
      </c>
      <c r="E331" s="2" t="s">
        <v>1</v>
      </c>
    </row>
    <row r="332" spans="1:5" x14ac:dyDescent="0.2">
      <c r="A332" s="1">
        <f t="shared" si="10"/>
        <v>218.75000000000375</v>
      </c>
      <c r="B332" s="2" t="s">
        <v>249</v>
      </c>
      <c r="D332" s="1">
        <f t="shared" si="11"/>
        <v>218.50000000000375</v>
      </c>
      <c r="E332" s="2" t="s">
        <v>249</v>
      </c>
    </row>
    <row r="333" spans="1:5" x14ac:dyDescent="0.2">
      <c r="A333" s="1">
        <f t="shared" si="10"/>
        <v>218.92500000000376</v>
      </c>
      <c r="B333" s="2" t="s">
        <v>0</v>
      </c>
      <c r="D333" s="1">
        <f t="shared" si="11"/>
        <v>218.67500000000376</v>
      </c>
      <c r="E333" s="2" t="s">
        <v>0</v>
      </c>
    </row>
    <row r="334" spans="1:5" x14ac:dyDescent="0.2">
      <c r="A334" s="1">
        <f t="shared" si="10"/>
        <v>219.10000000000377</v>
      </c>
      <c r="B334" s="2" t="s">
        <v>7</v>
      </c>
      <c r="D334" s="1">
        <f t="shared" si="11"/>
        <v>218.85000000000377</v>
      </c>
      <c r="E334" s="2" t="s">
        <v>7</v>
      </c>
    </row>
    <row r="335" spans="1:5" x14ac:dyDescent="0.2">
      <c r="A335" s="1">
        <f t="shared" si="10"/>
        <v>219.27500000000379</v>
      </c>
      <c r="B335" s="2" t="s">
        <v>253</v>
      </c>
      <c r="D335" s="1">
        <f t="shared" si="11"/>
        <v>219.02500000000379</v>
      </c>
      <c r="E335" s="2" t="s">
        <v>253</v>
      </c>
    </row>
    <row r="336" spans="1:5" x14ac:dyDescent="0.2">
      <c r="A336" s="1">
        <f t="shared" si="10"/>
        <v>219.4500000000038</v>
      </c>
      <c r="B336" s="2" t="s">
        <v>255</v>
      </c>
      <c r="D336" s="1">
        <f t="shared" si="11"/>
        <v>219.2000000000038</v>
      </c>
      <c r="E336" s="2" t="s">
        <v>255</v>
      </c>
    </row>
    <row r="337" spans="1:5" x14ac:dyDescent="0.2">
      <c r="A337" s="1">
        <f t="shared" si="10"/>
        <v>219.62500000000381</v>
      </c>
      <c r="B337" s="2" t="s">
        <v>257</v>
      </c>
      <c r="D337" s="1">
        <f t="shared" si="11"/>
        <v>219.37500000000381</v>
      </c>
      <c r="E337" s="2" t="s">
        <v>257</v>
      </c>
    </row>
    <row r="338" spans="1:5" x14ac:dyDescent="0.2">
      <c r="A338" s="1">
        <f t="shared" si="10"/>
        <v>219.80000000000382</v>
      </c>
      <c r="B338" s="2" t="s">
        <v>259</v>
      </c>
      <c r="D338" s="1">
        <f t="shared" si="11"/>
        <v>219.55000000000382</v>
      </c>
      <c r="E338" s="2" t="s">
        <v>259</v>
      </c>
    </row>
    <row r="339" spans="1:5" x14ac:dyDescent="0.2">
      <c r="A339" s="1">
        <f t="shared" si="10"/>
        <v>219.97500000000383</v>
      </c>
      <c r="B339" s="2" t="s">
        <v>261</v>
      </c>
      <c r="D339" s="1">
        <f t="shared" si="11"/>
        <v>219.72500000000383</v>
      </c>
      <c r="E339" s="2" t="s">
        <v>261</v>
      </c>
    </row>
    <row r="340" spans="1:5" x14ac:dyDescent="0.2">
      <c r="A340" s="1">
        <f t="shared" si="10"/>
        <v>220.15000000000384</v>
      </c>
      <c r="B340" s="2" t="s">
        <v>263</v>
      </c>
      <c r="D340" s="1">
        <f t="shared" si="11"/>
        <v>219.90000000000384</v>
      </c>
      <c r="E340" s="2" t="s">
        <v>263</v>
      </c>
    </row>
    <row r="341" spans="1:5" x14ac:dyDescent="0.2">
      <c r="A341" s="1">
        <f t="shared" si="10"/>
        <v>220.32500000000385</v>
      </c>
      <c r="B341" s="2" t="s">
        <v>265</v>
      </c>
      <c r="D341" s="1">
        <f t="shared" si="11"/>
        <v>220.07500000000385</v>
      </c>
      <c r="E341" s="2" t="s">
        <v>265</v>
      </c>
    </row>
    <row r="342" spans="1:5" x14ac:dyDescent="0.2">
      <c r="A342" s="1">
        <f t="shared" si="10"/>
        <v>220.50000000000387</v>
      </c>
      <c r="B342" s="2" t="s">
        <v>267</v>
      </c>
      <c r="D342" s="1">
        <f t="shared" si="11"/>
        <v>220.25000000000387</v>
      </c>
      <c r="E342" s="2" t="s">
        <v>267</v>
      </c>
    </row>
    <row r="343" spans="1:5" x14ac:dyDescent="0.2">
      <c r="A343" s="1">
        <f t="shared" si="10"/>
        <v>220.67500000000388</v>
      </c>
      <c r="B343" s="2" t="s">
        <v>269</v>
      </c>
      <c r="D343" s="1">
        <f t="shared" si="11"/>
        <v>220.42500000000388</v>
      </c>
      <c r="E343" s="2" t="s">
        <v>269</v>
      </c>
    </row>
    <row r="344" spans="1:5" x14ac:dyDescent="0.2">
      <c r="A344" s="1">
        <f t="shared" si="10"/>
        <v>220.85000000000389</v>
      </c>
      <c r="B344" s="2" t="s">
        <v>271</v>
      </c>
      <c r="D344" s="1">
        <f t="shared" si="11"/>
        <v>220.60000000000389</v>
      </c>
      <c r="E344" s="2" t="s">
        <v>271</v>
      </c>
    </row>
    <row r="345" spans="1:5" x14ac:dyDescent="0.2">
      <c r="A345" s="1">
        <f t="shared" si="10"/>
        <v>221.0250000000039</v>
      </c>
      <c r="B345" s="2" t="s">
        <v>273</v>
      </c>
      <c r="D345" s="1">
        <f t="shared" si="11"/>
        <v>220.7750000000039</v>
      </c>
      <c r="E345" s="2" t="s">
        <v>273</v>
      </c>
    </row>
    <row r="346" spans="1:5" x14ac:dyDescent="0.2">
      <c r="A346" s="1">
        <f t="shared" si="10"/>
        <v>221.20000000000391</v>
      </c>
      <c r="B346" s="2" t="s">
        <v>275</v>
      </c>
      <c r="D346" s="1">
        <f t="shared" si="11"/>
        <v>220.95000000000391</v>
      </c>
      <c r="E346" s="2" t="s">
        <v>275</v>
      </c>
    </row>
    <row r="347" spans="1:5" x14ac:dyDescent="0.2">
      <c r="A347" s="1">
        <f t="shared" si="10"/>
        <v>221.37500000000392</v>
      </c>
      <c r="B347" s="2" t="s">
        <v>277</v>
      </c>
      <c r="D347" s="1">
        <f t="shared" si="11"/>
        <v>221.12500000000392</v>
      </c>
      <c r="E347" s="2" t="s">
        <v>277</v>
      </c>
    </row>
    <row r="348" spans="1:5" x14ac:dyDescent="0.2">
      <c r="A348" s="1">
        <f t="shared" si="10"/>
        <v>221.55000000000393</v>
      </c>
      <c r="B348" s="2" t="s">
        <v>279</v>
      </c>
      <c r="D348" s="1">
        <f t="shared" si="11"/>
        <v>221.30000000000393</v>
      </c>
      <c r="E348" s="2" t="s">
        <v>279</v>
      </c>
    </row>
    <row r="349" spans="1:5" x14ac:dyDescent="0.2">
      <c r="A349" s="1">
        <f t="shared" si="10"/>
        <v>221.72500000000394</v>
      </c>
      <c r="B349" s="2" t="s">
        <v>281</v>
      </c>
      <c r="D349" s="1">
        <f t="shared" si="11"/>
        <v>221.47500000000394</v>
      </c>
      <c r="E349" s="2" t="s">
        <v>281</v>
      </c>
    </row>
    <row r="350" spans="1:5" x14ac:dyDescent="0.2">
      <c r="A350" s="1">
        <f t="shared" si="10"/>
        <v>221.90000000000396</v>
      </c>
      <c r="B350" s="2" t="s">
        <v>283</v>
      </c>
      <c r="D350" s="1">
        <f t="shared" si="11"/>
        <v>221.65000000000396</v>
      </c>
      <c r="E350" s="2" t="s">
        <v>283</v>
      </c>
    </row>
    <row r="351" spans="1:5" x14ac:dyDescent="0.2">
      <c r="A351" s="1">
        <f t="shared" si="10"/>
        <v>222.07500000000397</v>
      </c>
      <c r="B351" s="2" t="s">
        <v>285</v>
      </c>
      <c r="D351" s="1">
        <f t="shared" si="11"/>
        <v>221.82500000000397</v>
      </c>
      <c r="E351" s="2" t="s">
        <v>285</v>
      </c>
    </row>
    <row r="352" spans="1:5" x14ac:dyDescent="0.2">
      <c r="A352" s="1">
        <f t="shared" si="10"/>
        <v>222.25000000000398</v>
      </c>
      <c r="B352" s="2" t="s">
        <v>287</v>
      </c>
      <c r="D352" s="1">
        <f t="shared" si="11"/>
        <v>222.00000000000398</v>
      </c>
      <c r="E352" s="2" t="s">
        <v>287</v>
      </c>
    </row>
    <row r="353" spans="1:5" x14ac:dyDescent="0.2">
      <c r="A353" s="1">
        <f t="shared" si="10"/>
        <v>222.42500000000399</v>
      </c>
      <c r="B353" s="2" t="s">
        <v>289</v>
      </c>
      <c r="D353" s="1">
        <f t="shared" si="11"/>
        <v>222.17500000000399</v>
      </c>
      <c r="E353" s="2" t="s">
        <v>289</v>
      </c>
    </row>
    <row r="354" spans="1:5" x14ac:dyDescent="0.2">
      <c r="A354" s="1">
        <f t="shared" si="10"/>
        <v>222.600000000004</v>
      </c>
      <c r="B354" s="2" t="s">
        <v>291</v>
      </c>
      <c r="D354" s="1">
        <f t="shared" si="11"/>
        <v>222.350000000004</v>
      </c>
      <c r="E354" s="2" t="s">
        <v>291</v>
      </c>
    </row>
    <row r="355" spans="1:5" x14ac:dyDescent="0.2">
      <c r="A355" s="1">
        <f t="shared" si="10"/>
        <v>222.77500000000401</v>
      </c>
      <c r="B355" s="2" t="s">
        <v>293</v>
      </c>
      <c r="D355" s="1">
        <f t="shared" si="11"/>
        <v>222.52500000000401</v>
      </c>
      <c r="E355" s="2" t="s">
        <v>293</v>
      </c>
    </row>
    <row r="356" spans="1:5" x14ac:dyDescent="0.2">
      <c r="A356" s="1">
        <f t="shared" si="10"/>
        <v>222.95000000000402</v>
      </c>
      <c r="B356" s="2" t="s">
        <v>295</v>
      </c>
      <c r="D356" s="1">
        <f t="shared" si="11"/>
        <v>222.70000000000402</v>
      </c>
      <c r="E356" s="2" t="s">
        <v>295</v>
      </c>
    </row>
    <row r="357" spans="1:5" x14ac:dyDescent="0.2">
      <c r="A357" s="1">
        <f t="shared" si="10"/>
        <v>223.12500000000404</v>
      </c>
      <c r="B357" s="2" t="s">
        <v>297</v>
      </c>
      <c r="D357" s="1">
        <f t="shared" si="11"/>
        <v>222.87500000000404</v>
      </c>
      <c r="E357" s="2" t="s">
        <v>297</v>
      </c>
    </row>
    <row r="358" spans="1:5" x14ac:dyDescent="0.2">
      <c r="A358" s="1">
        <f t="shared" si="10"/>
        <v>223.30000000000405</v>
      </c>
      <c r="B358" s="2" t="s">
        <v>299</v>
      </c>
      <c r="D358" s="1">
        <f t="shared" si="11"/>
        <v>223.05000000000405</v>
      </c>
      <c r="E358" s="2" t="s">
        <v>299</v>
      </c>
    </row>
    <row r="359" spans="1:5" x14ac:dyDescent="0.2">
      <c r="A359" s="1">
        <f t="shared" si="10"/>
        <v>223.47500000000406</v>
      </c>
      <c r="B359" s="2" t="s">
        <v>301</v>
      </c>
      <c r="D359" s="1">
        <f t="shared" si="11"/>
        <v>223.22500000000406</v>
      </c>
      <c r="E359" s="2" t="s">
        <v>301</v>
      </c>
    </row>
    <row r="360" spans="1:5" x14ac:dyDescent="0.2">
      <c r="A360" s="1">
        <f t="shared" si="10"/>
        <v>223.65000000000407</v>
      </c>
      <c r="B360" s="2" t="s">
        <v>303</v>
      </c>
      <c r="D360" s="1">
        <f t="shared" si="11"/>
        <v>223.40000000000407</v>
      </c>
      <c r="E360" s="2" t="s">
        <v>303</v>
      </c>
    </row>
    <row r="361" spans="1:5" x14ac:dyDescent="0.2">
      <c r="A361" s="1">
        <f t="shared" si="10"/>
        <v>223.82500000000408</v>
      </c>
      <c r="B361" s="2" t="s">
        <v>305</v>
      </c>
      <c r="D361" s="1">
        <f t="shared" si="11"/>
        <v>223.57500000000408</v>
      </c>
      <c r="E361" s="2" t="s">
        <v>305</v>
      </c>
    </row>
    <row r="362" spans="1:5" x14ac:dyDescent="0.2">
      <c r="A362" s="1">
        <f t="shared" si="10"/>
        <v>224.00000000000409</v>
      </c>
      <c r="B362" s="2" t="s">
        <v>360</v>
      </c>
      <c r="D362" s="1">
        <f t="shared" si="11"/>
        <v>223.75000000000409</v>
      </c>
      <c r="E362" s="2" t="s">
        <v>360</v>
      </c>
    </row>
    <row r="363" spans="1:5" x14ac:dyDescent="0.2">
      <c r="A363" s="1">
        <f t="shared" si="10"/>
        <v>224.1750000000041</v>
      </c>
      <c r="B363" s="2" t="s">
        <v>361</v>
      </c>
      <c r="D363" s="1">
        <f t="shared" si="11"/>
        <v>223.9250000000041</v>
      </c>
      <c r="E363" s="2" t="s">
        <v>361</v>
      </c>
    </row>
    <row r="364" spans="1:5" x14ac:dyDescent="0.2">
      <c r="A364" s="1">
        <f t="shared" si="10"/>
        <v>224.35000000000412</v>
      </c>
      <c r="B364" s="2" t="s">
        <v>362</v>
      </c>
      <c r="D364" s="1">
        <f t="shared" si="11"/>
        <v>224.10000000000412</v>
      </c>
      <c r="E364" s="2" t="s">
        <v>362</v>
      </c>
    </row>
    <row r="365" spans="1:5" x14ac:dyDescent="0.2">
      <c r="A365" s="1">
        <f t="shared" si="10"/>
        <v>224.52500000000413</v>
      </c>
      <c r="B365" s="2" t="s">
        <v>363</v>
      </c>
      <c r="D365" s="1">
        <f t="shared" si="11"/>
        <v>224.27500000000413</v>
      </c>
      <c r="E365" s="2" t="s">
        <v>363</v>
      </c>
    </row>
    <row r="366" spans="1:5" x14ac:dyDescent="0.2">
      <c r="A366" s="1">
        <f t="shared" si="10"/>
        <v>224.70000000000414</v>
      </c>
      <c r="B366" s="2" t="s">
        <v>364</v>
      </c>
      <c r="D366" s="1">
        <f t="shared" si="11"/>
        <v>224.45000000000414</v>
      </c>
      <c r="E366" s="2" t="s">
        <v>364</v>
      </c>
    </row>
    <row r="367" spans="1:5" x14ac:dyDescent="0.2">
      <c r="A367" s="1">
        <f t="shared" si="10"/>
        <v>224.87500000000415</v>
      </c>
      <c r="B367" s="2" t="s">
        <v>365</v>
      </c>
      <c r="D367" s="1">
        <f t="shared" si="11"/>
        <v>224.62500000000415</v>
      </c>
      <c r="E367" s="2" t="s">
        <v>365</v>
      </c>
    </row>
    <row r="368" spans="1:5" x14ac:dyDescent="0.2">
      <c r="A368" s="1">
        <f t="shared" si="10"/>
        <v>225.05000000000416</v>
      </c>
      <c r="B368" s="2" t="s">
        <v>366</v>
      </c>
      <c r="D368" s="1">
        <f t="shared" si="11"/>
        <v>224.80000000000416</v>
      </c>
      <c r="E368" s="2" t="s">
        <v>366</v>
      </c>
    </row>
    <row r="369" spans="1:5" x14ac:dyDescent="0.2">
      <c r="A369" s="1">
        <f t="shared" si="10"/>
        <v>225.22500000000417</v>
      </c>
      <c r="B369" s="2" t="s">
        <v>367</v>
      </c>
      <c r="D369" s="1">
        <f t="shared" si="11"/>
        <v>224.97500000000417</v>
      </c>
      <c r="E369" s="2" t="s">
        <v>367</v>
      </c>
    </row>
    <row r="370" spans="1:5" x14ac:dyDescent="0.2">
      <c r="A370" s="1">
        <f t="shared" si="10"/>
        <v>225.40000000000418</v>
      </c>
      <c r="B370" s="2" t="s">
        <v>368</v>
      </c>
      <c r="D370" s="1">
        <f t="shared" si="11"/>
        <v>225.15000000000418</v>
      </c>
      <c r="E370" s="2" t="s">
        <v>368</v>
      </c>
    </row>
    <row r="371" spans="1:5" x14ac:dyDescent="0.2">
      <c r="A371" s="1">
        <f t="shared" si="10"/>
        <v>225.5750000000042</v>
      </c>
      <c r="B371" s="2" t="s">
        <v>369</v>
      </c>
      <c r="D371" s="1">
        <f t="shared" si="11"/>
        <v>225.3250000000042</v>
      </c>
      <c r="E371" s="2" t="s">
        <v>369</v>
      </c>
    </row>
    <row r="372" spans="1:5" x14ac:dyDescent="0.2">
      <c r="A372" s="1">
        <f t="shared" si="10"/>
        <v>225.75000000000421</v>
      </c>
      <c r="B372" s="2" t="s">
        <v>370</v>
      </c>
      <c r="D372" s="1">
        <f t="shared" si="11"/>
        <v>225.50000000000421</v>
      </c>
      <c r="E372" s="2" t="s">
        <v>370</v>
      </c>
    </row>
    <row r="373" spans="1:5" x14ac:dyDescent="0.2">
      <c r="A373" s="1">
        <f t="shared" si="10"/>
        <v>225.92500000000422</v>
      </c>
      <c r="B373" s="2" t="s">
        <v>371</v>
      </c>
      <c r="D373" s="1">
        <f t="shared" si="11"/>
        <v>225.67500000000422</v>
      </c>
      <c r="E373" s="2" t="s">
        <v>371</v>
      </c>
    </row>
    <row r="374" spans="1:5" x14ac:dyDescent="0.2">
      <c r="A374" s="1">
        <f t="shared" si="10"/>
        <v>226.10000000000423</v>
      </c>
      <c r="B374" s="2" t="s">
        <v>372</v>
      </c>
      <c r="D374" s="1">
        <f t="shared" si="11"/>
        <v>225.85000000000423</v>
      </c>
      <c r="E374" s="2" t="s">
        <v>372</v>
      </c>
    </row>
    <row r="375" spans="1:5" x14ac:dyDescent="0.2">
      <c r="A375" s="1">
        <f t="shared" si="10"/>
        <v>226.27500000000424</v>
      </c>
      <c r="B375" s="2" t="s">
        <v>373</v>
      </c>
      <c r="D375" s="1">
        <f t="shared" si="11"/>
        <v>226.02500000000424</v>
      </c>
      <c r="E375" s="2" t="s">
        <v>373</v>
      </c>
    </row>
    <row r="376" spans="1:5" x14ac:dyDescent="0.2">
      <c r="A376" s="1">
        <f t="shared" si="10"/>
        <v>226.45000000000425</v>
      </c>
      <c r="B376" s="2" t="s">
        <v>374</v>
      </c>
      <c r="D376" s="1">
        <f t="shared" si="11"/>
        <v>226.20000000000425</v>
      </c>
      <c r="E376" s="2" t="s">
        <v>374</v>
      </c>
    </row>
    <row r="377" spans="1:5" x14ac:dyDescent="0.2">
      <c r="A377" s="1">
        <f t="shared" si="10"/>
        <v>226.62500000000426</v>
      </c>
      <c r="B377" s="2" t="s">
        <v>375</v>
      </c>
      <c r="D377" s="1">
        <f t="shared" si="11"/>
        <v>226.37500000000426</v>
      </c>
      <c r="E377" s="2" t="s">
        <v>375</v>
      </c>
    </row>
    <row r="378" spans="1:5" x14ac:dyDescent="0.2">
      <c r="A378" s="1">
        <f t="shared" si="10"/>
        <v>226.80000000000427</v>
      </c>
      <c r="B378" s="2" t="s">
        <v>376</v>
      </c>
      <c r="D378" s="1">
        <f t="shared" si="11"/>
        <v>226.55000000000427</v>
      </c>
      <c r="E378" s="2" t="s">
        <v>376</v>
      </c>
    </row>
    <row r="379" spans="1:5" x14ac:dyDescent="0.2">
      <c r="A379" s="1">
        <f t="shared" si="10"/>
        <v>226.97500000000429</v>
      </c>
      <c r="B379" s="2" t="s">
        <v>377</v>
      </c>
      <c r="D379" s="1">
        <f t="shared" si="11"/>
        <v>226.72500000000429</v>
      </c>
      <c r="E379" s="2" t="s">
        <v>377</v>
      </c>
    </row>
    <row r="380" spans="1:5" x14ac:dyDescent="0.2">
      <c r="A380" s="1">
        <f t="shared" si="10"/>
        <v>227.1500000000043</v>
      </c>
      <c r="B380" s="2" t="s">
        <v>378</v>
      </c>
      <c r="D380" s="1">
        <f t="shared" si="11"/>
        <v>226.9000000000043</v>
      </c>
      <c r="E380" s="2" t="s">
        <v>378</v>
      </c>
    </row>
    <row r="381" spans="1:5" x14ac:dyDescent="0.2">
      <c r="A381" s="1">
        <f t="shared" si="10"/>
        <v>227.32500000000431</v>
      </c>
      <c r="B381" s="2" t="s">
        <v>379</v>
      </c>
      <c r="D381" s="1">
        <f t="shared" si="11"/>
        <v>227.07500000000431</v>
      </c>
      <c r="E381" s="2" t="s">
        <v>379</v>
      </c>
    </row>
    <row r="382" spans="1:5" x14ac:dyDescent="0.2">
      <c r="A382" s="1">
        <f t="shared" si="10"/>
        <v>227.50000000000432</v>
      </c>
      <c r="B382" s="2" t="s">
        <v>380</v>
      </c>
      <c r="D382" s="1">
        <f t="shared" si="11"/>
        <v>227.25000000000432</v>
      </c>
      <c r="E382" s="2" t="s">
        <v>380</v>
      </c>
    </row>
    <row r="383" spans="1:5" x14ac:dyDescent="0.2">
      <c r="A383" s="1">
        <f t="shared" si="10"/>
        <v>227.67500000000433</v>
      </c>
      <c r="B383" s="2" t="s">
        <v>381</v>
      </c>
      <c r="D383" s="1">
        <f t="shared" si="11"/>
        <v>227.42500000000433</v>
      </c>
      <c r="E383" s="2" t="s">
        <v>381</v>
      </c>
    </row>
    <row r="384" spans="1:5" x14ac:dyDescent="0.2">
      <c r="A384" s="1">
        <f t="shared" si="10"/>
        <v>227.85000000000434</v>
      </c>
      <c r="B384" s="2" t="s">
        <v>382</v>
      </c>
      <c r="D384" s="1">
        <f t="shared" si="11"/>
        <v>227.60000000000434</v>
      </c>
      <c r="E384" s="2" t="s">
        <v>382</v>
      </c>
    </row>
    <row r="385" spans="1:5" x14ac:dyDescent="0.2">
      <c r="A385" s="1">
        <f t="shared" si="10"/>
        <v>228.02500000000435</v>
      </c>
      <c r="B385" s="2" t="s">
        <v>383</v>
      </c>
      <c r="D385" s="1">
        <f t="shared" si="11"/>
        <v>227.77500000000435</v>
      </c>
      <c r="E385" s="2" t="s">
        <v>383</v>
      </c>
    </row>
    <row r="386" spans="1:5" x14ac:dyDescent="0.2">
      <c r="A386" s="1">
        <f t="shared" si="10"/>
        <v>228.20000000000437</v>
      </c>
      <c r="B386" s="2" t="s">
        <v>384</v>
      </c>
      <c r="D386" s="1">
        <f t="shared" si="11"/>
        <v>227.95000000000437</v>
      </c>
      <c r="E386" s="2" t="s">
        <v>384</v>
      </c>
    </row>
    <row r="387" spans="1:5" x14ac:dyDescent="0.2">
      <c r="A387" s="1">
        <f t="shared" si="10"/>
        <v>228.37500000000438</v>
      </c>
      <c r="B387" s="2" t="s">
        <v>385</v>
      </c>
      <c r="D387" s="1">
        <f t="shared" si="11"/>
        <v>228.12500000000438</v>
      </c>
      <c r="E387" s="2" t="s">
        <v>385</v>
      </c>
    </row>
    <row r="388" spans="1:5" x14ac:dyDescent="0.2">
      <c r="A388" s="1">
        <f t="shared" ref="A388:A451" si="12">A387+0.175</f>
        <v>228.55000000000439</v>
      </c>
      <c r="B388" s="2" t="s">
        <v>386</v>
      </c>
      <c r="D388" s="1">
        <f t="shared" ref="D388:D451" si="13">D387+0.175</f>
        <v>228.30000000000439</v>
      </c>
      <c r="E388" s="2" t="s">
        <v>386</v>
      </c>
    </row>
    <row r="389" spans="1:5" x14ac:dyDescent="0.2">
      <c r="A389" s="1">
        <f t="shared" si="12"/>
        <v>228.7250000000044</v>
      </c>
      <c r="B389" s="2" t="s">
        <v>387</v>
      </c>
      <c r="D389" s="1">
        <f t="shared" si="13"/>
        <v>228.4750000000044</v>
      </c>
      <c r="E389" s="2" t="s">
        <v>387</v>
      </c>
    </row>
    <row r="390" spans="1:5" x14ac:dyDescent="0.2">
      <c r="A390" s="1">
        <f t="shared" si="12"/>
        <v>228.90000000000441</v>
      </c>
      <c r="B390" s="2" t="s">
        <v>388</v>
      </c>
      <c r="D390" s="1">
        <f t="shared" si="13"/>
        <v>228.65000000000441</v>
      </c>
      <c r="E390" s="2" t="s">
        <v>388</v>
      </c>
    </row>
    <row r="391" spans="1:5" x14ac:dyDescent="0.2">
      <c r="A391" s="1">
        <f t="shared" si="12"/>
        <v>229.07500000000442</v>
      </c>
      <c r="B391" s="2" t="s">
        <v>389</v>
      </c>
      <c r="D391" s="1">
        <f t="shared" si="13"/>
        <v>228.82500000000442</v>
      </c>
      <c r="E391" s="2" t="s">
        <v>389</v>
      </c>
    </row>
    <row r="392" spans="1:5" x14ac:dyDescent="0.2">
      <c r="A392" s="1">
        <f t="shared" si="12"/>
        <v>229.25000000000443</v>
      </c>
      <c r="B392" s="2" t="s">
        <v>390</v>
      </c>
      <c r="D392" s="1">
        <f t="shared" si="13"/>
        <v>229.00000000000443</v>
      </c>
      <c r="E392" s="2" t="s">
        <v>390</v>
      </c>
    </row>
    <row r="393" spans="1:5" x14ac:dyDescent="0.2">
      <c r="A393" s="1">
        <f t="shared" si="12"/>
        <v>229.42500000000445</v>
      </c>
      <c r="B393" s="2" t="s">
        <v>391</v>
      </c>
      <c r="D393" s="1">
        <f t="shared" si="13"/>
        <v>229.17500000000445</v>
      </c>
      <c r="E393" s="2" t="s">
        <v>391</v>
      </c>
    </row>
    <row r="394" spans="1:5" x14ac:dyDescent="0.2">
      <c r="A394" s="1">
        <f t="shared" si="12"/>
        <v>229.60000000000446</v>
      </c>
      <c r="B394" s="2" t="s">
        <v>392</v>
      </c>
      <c r="D394" s="1">
        <f t="shared" si="13"/>
        <v>229.35000000000446</v>
      </c>
      <c r="E394" s="2" t="s">
        <v>392</v>
      </c>
    </row>
    <row r="395" spans="1:5" x14ac:dyDescent="0.2">
      <c r="A395" s="1">
        <f t="shared" si="12"/>
        <v>229.77500000000447</v>
      </c>
      <c r="B395" s="2" t="s">
        <v>393</v>
      </c>
      <c r="D395" s="1">
        <f t="shared" si="13"/>
        <v>229.52500000000447</v>
      </c>
      <c r="E395" s="2" t="s">
        <v>393</v>
      </c>
    </row>
    <row r="396" spans="1:5" x14ac:dyDescent="0.2">
      <c r="A396" s="1">
        <f t="shared" si="12"/>
        <v>229.95000000000448</v>
      </c>
      <c r="B396" s="2" t="s">
        <v>394</v>
      </c>
      <c r="D396" s="1">
        <f t="shared" si="13"/>
        <v>229.70000000000448</v>
      </c>
      <c r="E396" s="2" t="s">
        <v>394</v>
      </c>
    </row>
    <row r="397" spans="1:5" x14ac:dyDescent="0.2">
      <c r="A397" s="1">
        <f t="shared" si="12"/>
        <v>230.12500000000449</v>
      </c>
      <c r="B397" s="2" t="s">
        <v>395</v>
      </c>
      <c r="D397" s="1">
        <f t="shared" si="13"/>
        <v>229.87500000000449</v>
      </c>
      <c r="E397" s="2" t="s">
        <v>395</v>
      </c>
    </row>
    <row r="398" spans="1:5" x14ac:dyDescent="0.2">
      <c r="A398" s="1">
        <f t="shared" si="12"/>
        <v>230.3000000000045</v>
      </c>
      <c r="B398" s="2" t="s">
        <v>396</v>
      </c>
      <c r="D398" s="1">
        <f t="shared" si="13"/>
        <v>230.0500000000045</v>
      </c>
      <c r="E398" s="2" t="s">
        <v>396</v>
      </c>
    </row>
    <row r="399" spans="1:5" x14ac:dyDescent="0.2">
      <c r="A399" s="1">
        <f t="shared" si="12"/>
        <v>230.47500000000451</v>
      </c>
      <c r="B399" s="2" t="s">
        <v>397</v>
      </c>
      <c r="D399" s="1">
        <f t="shared" si="13"/>
        <v>230.22500000000451</v>
      </c>
      <c r="E399" s="2" t="s">
        <v>397</v>
      </c>
    </row>
    <row r="400" spans="1:5" x14ac:dyDescent="0.2">
      <c r="A400" s="1">
        <f t="shared" si="12"/>
        <v>230.65000000000452</v>
      </c>
      <c r="B400" s="2" t="s">
        <v>398</v>
      </c>
      <c r="D400" s="1">
        <f t="shared" si="13"/>
        <v>230.40000000000452</v>
      </c>
      <c r="E400" s="2" t="s">
        <v>398</v>
      </c>
    </row>
    <row r="401" spans="1:5" x14ac:dyDescent="0.2">
      <c r="A401" s="1">
        <f t="shared" si="12"/>
        <v>230.82500000000454</v>
      </c>
      <c r="B401" s="2" t="s">
        <v>399</v>
      </c>
      <c r="D401" s="1">
        <f t="shared" si="13"/>
        <v>230.57500000000454</v>
      </c>
      <c r="E401" s="2" t="s">
        <v>399</v>
      </c>
    </row>
    <row r="402" spans="1:5" x14ac:dyDescent="0.2">
      <c r="A402" s="1">
        <f t="shared" si="12"/>
        <v>231.00000000000455</v>
      </c>
      <c r="B402" s="2" t="s">
        <v>400</v>
      </c>
      <c r="D402" s="1">
        <f t="shared" si="13"/>
        <v>230.75000000000455</v>
      </c>
      <c r="E402" s="2" t="s">
        <v>400</v>
      </c>
    </row>
    <row r="403" spans="1:5" x14ac:dyDescent="0.2">
      <c r="A403" s="1">
        <f t="shared" si="12"/>
        <v>231.17500000000456</v>
      </c>
      <c r="B403" s="2" t="s">
        <v>401</v>
      </c>
      <c r="D403" s="1">
        <f t="shared" si="13"/>
        <v>230.92500000000456</v>
      </c>
      <c r="E403" s="2" t="s">
        <v>401</v>
      </c>
    </row>
    <row r="404" spans="1:5" x14ac:dyDescent="0.2">
      <c r="A404" s="1">
        <f t="shared" si="12"/>
        <v>231.35000000000457</v>
      </c>
      <c r="B404" s="2" t="s">
        <v>402</v>
      </c>
      <c r="D404" s="1">
        <f t="shared" si="13"/>
        <v>231.10000000000457</v>
      </c>
      <c r="E404" s="2" t="s">
        <v>402</v>
      </c>
    </row>
    <row r="405" spans="1:5" x14ac:dyDescent="0.2">
      <c r="A405" s="1">
        <f t="shared" si="12"/>
        <v>231.52500000000458</v>
      </c>
      <c r="B405" s="2" t="s">
        <v>403</v>
      </c>
      <c r="D405" s="1">
        <f t="shared" si="13"/>
        <v>231.27500000000458</v>
      </c>
      <c r="E405" s="2" t="s">
        <v>403</v>
      </c>
    </row>
    <row r="406" spans="1:5" x14ac:dyDescent="0.2">
      <c r="A406" s="1">
        <f t="shared" si="12"/>
        <v>231.70000000000459</v>
      </c>
      <c r="B406" s="2" t="s">
        <v>404</v>
      </c>
      <c r="D406" s="1">
        <f t="shared" si="13"/>
        <v>231.45000000000459</v>
      </c>
      <c r="E406" s="2" t="s">
        <v>404</v>
      </c>
    </row>
    <row r="407" spans="1:5" x14ac:dyDescent="0.2">
      <c r="A407" s="1">
        <f t="shared" si="12"/>
        <v>231.8750000000046</v>
      </c>
      <c r="B407" s="2" t="s">
        <v>405</v>
      </c>
      <c r="D407" s="1">
        <f t="shared" si="13"/>
        <v>231.6250000000046</v>
      </c>
      <c r="E407" s="2" t="s">
        <v>405</v>
      </c>
    </row>
    <row r="408" spans="1:5" x14ac:dyDescent="0.2">
      <c r="A408" s="1">
        <f t="shared" si="12"/>
        <v>232.05000000000462</v>
      </c>
      <c r="B408" s="2" t="s">
        <v>406</v>
      </c>
      <c r="D408" s="1">
        <f t="shared" si="13"/>
        <v>231.80000000000462</v>
      </c>
      <c r="E408" s="2" t="s">
        <v>406</v>
      </c>
    </row>
    <row r="409" spans="1:5" x14ac:dyDescent="0.2">
      <c r="A409" s="1">
        <f t="shared" si="12"/>
        <v>232.22500000000463</v>
      </c>
      <c r="B409" s="2" t="s">
        <v>407</v>
      </c>
      <c r="D409" s="1">
        <f t="shared" si="13"/>
        <v>231.97500000000463</v>
      </c>
      <c r="E409" s="2" t="s">
        <v>407</v>
      </c>
    </row>
    <row r="410" spans="1:5" x14ac:dyDescent="0.2">
      <c r="A410" s="1">
        <f t="shared" si="12"/>
        <v>232.40000000000464</v>
      </c>
      <c r="B410" s="2" t="s">
        <v>408</v>
      </c>
      <c r="D410" s="1">
        <f t="shared" si="13"/>
        <v>232.15000000000464</v>
      </c>
      <c r="E410" s="2" t="s">
        <v>408</v>
      </c>
    </row>
    <row r="411" spans="1:5" x14ac:dyDescent="0.2">
      <c r="A411" s="1">
        <f t="shared" si="12"/>
        <v>232.57500000000465</v>
      </c>
      <c r="B411" s="2" t="s">
        <v>409</v>
      </c>
      <c r="D411" s="1">
        <f t="shared" si="13"/>
        <v>232.32500000000465</v>
      </c>
      <c r="E411" s="2" t="s">
        <v>409</v>
      </c>
    </row>
    <row r="412" spans="1:5" x14ac:dyDescent="0.2">
      <c r="A412" s="1">
        <f t="shared" si="12"/>
        <v>232.75000000000466</v>
      </c>
      <c r="B412" s="2" t="s">
        <v>410</v>
      </c>
      <c r="D412" s="1">
        <f t="shared" si="13"/>
        <v>232.50000000000466</v>
      </c>
      <c r="E412" s="2" t="s">
        <v>410</v>
      </c>
    </row>
    <row r="413" spans="1:5" x14ac:dyDescent="0.2">
      <c r="A413" s="1">
        <f t="shared" si="12"/>
        <v>232.92500000000467</v>
      </c>
      <c r="B413" s="2" t="s">
        <v>411</v>
      </c>
      <c r="D413" s="1">
        <f t="shared" si="13"/>
        <v>232.67500000000467</v>
      </c>
      <c r="E413" s="2" t="s">
        <v>411</v>
      </c>
    </row>
    <row r="414" spans="1:5" x14ac:dyDescent="0.2">
      <c r="A414" s="1">
        <f t="shared" si="12"/>
        <v>233.10000000000468</v>
      </c>
      <c r="B414" s="2" t="s">
        <v>412</v>
      </c>
      <c r="D414" s="1">
        <f t="shared" si="13"/>
        <v>232.85000000000468</v>
      </c>
      <c r="E414" s="2" t="s">
        <v>412</v>
      </c>
    </row>
    <row r="415" spans="1:5" x14ac:dyDescent="0.2">
      <c r="A415" s="1">
        <f t="shared" si="12"/>
        <v>233.2750000000047</v>
      </c>
      <c r="B415" s="2" t="s">
        <v>413</v>
      </c>
      <c r="D415" s="1">
        <f t="shared" si="13"/>
        <v>233.0250000000047</v>
      </c>
      <c r="E415" s="2" t="s">
        <v>413</v>
      </c>
    </row>
    <row r="416" spans="1:5" x14ac:dyDescent="0.2">
      <c r="A416" s="1">
        <f t="shared" si="12"/>
        <v>233.45000000000471</v>
      </c>
      <c r="B416" s="2" t="s">
        <v>414</v>
      </c>
      <c r="D416" s="1">
        <f t="shared" si="13"/>
        <v>233.20000000000471</v>
      </c>
      <c r="E416" s="2" t="s">
        <v>414</v>
      </c>
    </row>
    <row r="417" spans="1:5" x14ac:dyDescent="0.2">
      <c r="A417" s="1">
        <f t="shared" si="12"/>
        <v>233.62500000000472</v>
      </c>
      <c r="B417" s="2" t="s">
        <v>415</v>
      </c>
      <c r="D417" s="1">
        <f t="shared" si="13"/>
        <v>233.37500000000472</v>
      </c>
      <c r="E417" s="2" t="s">
        <v>415</v>
      </c>
    </row>
    <row r="418" spans="1:5" x14ac:dyDescent="0.2">
      <c r="A418" s="1">
        <f t="shared" si="12"/>
        <v>233.80000000000473</v>
      </c>
      <c r="B418" s="2" t="s">
        <v>416</v>
      </c>
      <c r="D418" s="1">
        <f t="shared" si="13"/>
        <v>233.55000000000473</v>
      </c>
      <c r="E418" s="2" t="s">
        <v>416</v>
      </c>
    </row>
    <row r="419" spans="1:5" x14ac:dyDescent="0.2">
      <c r="A419" s="1">
        <f t="shared" si="12"/>
        <v>233.97500000000474</v>
      </c>
      <c r="B419" s="2" t="s">
        <v>417</v>
      </c>
      <c r="D419" s="1">
        <f t="shared" si="13"/>
        <v>233.72500000000474</v>
      </c>
      <c r="E419" s="2" t="s">
        <v>417</v>
      </c>
    </row>
    <row r="420" spans="1:5" x14ac:dyDescent="0.2">
      <c r="A420" s="1">
        <f t="shared" si="12"/>
        <v>234.15000000000475</v>
      </c>
      <c r="B420" s="2" t="s">
        <v>418</v>
      </c>
      <c r="D420" s="1">
        <f t="shared" si="13"/>
        <v>233.90000000000475</v>
      </c>
      <c r="E420" s="2" t="s">
        <v>418</v>
      </c>
    </row>
    <row r="421" spans="1:5" x14ac:dyDescent="0.2">
      <c r="A421" s="1">
        <f t="shared" si="12"/>
        <v>234.32500000000476</v>
      </c>
      <c r="B421" s="2" t="s">
        <v>419</v>
      </c>
      <c r="D421" s="1">
        <f t="shared" si="13"/>
        <v>234.07500000000476</v>
      </c>
      <c r="E421" s="2" t="s">
        <v>419</v>
      </c>
    </row>
    <row r="422" spans="1:5" x14ac:dyDescent="0.2">
      <c r="A422" s="1">
        <f t="shared" si="12"/>
        <v>234.50000000000477</v>
      </c>
      <c r="B422" s="2" t="s">
        <v>420</v>
      </c>
      <c r="D422" s="1">
        <f t="shared" si="13"/>
        <v>234.25000000000477</v>
      </c>
      <c r="E422" s="2" t="s">
        <v>420</v>
      </c>
    </row>
    <row r="423" spans="1:5" x14ac:dyDescent="0.2">
      <c r="A423" s="1">
        <f t="shared" si="12"/>
        <v>234.67500000000479</v>
      </c>
      <c r="B423" s="2" t="s">
        <v>421</v>
      </c>
      <c r="D423" s="1">
        <f t="shared" si="13"/>
        <v>234.42500000000479</v>
      </c>
      <c r="E423" s="2" t="s">
        <v>421</v>
      </c>
    </row>
    <row r="424" spans="1:5" x14ac:dyDescent="0.2">
      <c r="A424" s="1">
        <f t="shared" si="12"/>
        <v>234.8500000000048</v>
      </c>
      <c r="B424" s="2" t="s">
        <v>422</v>
      </c>
      <c r="D424" s="1">
        <f t="shared" si="13"/>
        <v>234.6000000000048</v>
      </c>
      <c r="E424" s="2" t="s">
        <v>422</v>
      </c>
    </row>
    <row r="425" spans="1:5" x14ac:dyDescent="0.2">
      <c r="A425" s="1">
        <f t="shared" si="12"/>
        <v>235.02500000000481</v>
      </c>
      <c r="B425" s="2" t="s">
        <v>423</v>
      </c>
      <c r="D425" s="1">
        <f t="shared" si="13"/>
        <v>234.77500000000481</v>
      </c>
      <c r="E425" s="2" t="s">
        <v>423</v>
      </c>
    </row>
    <row r="426" spans="1:5" x14ac:dyDescent="0.2">
      <c r="A426" s="1">
        <f t="shared" si="12"/>
        <v>235.20000000000482</v>
      </c>
      <c r="B426" s="2" t="s">
        <v>424</v>
      </c>
      <c r="D426" s="1">
        <f t="shared" si="13"/>
        <v>234.95000000000482</v>
      </c>
      <c r="E426" s="2" t="s">
        <v>424</v>
      </c>
    </row>
    <row r="427" spans="1:5" x14ac:dyDescent="0.2">
      <c r="A427" s="1">
        <f t="shared" si="12"/>
        <v>235.37500000000483</v>
      </c>
      <c r="B427" s="2" t="s">
        <v>425</v>
      </c>
      <c r="D427" s="1">
        <f t="shared" si="13"/>
        <v>235.12500000000483</v>
      </c>
      <c r="E427" s="2" t="s">
        <v>425</v>
      </c>
    </row>
    <row r="428" spans="1:5" x14ac:dyDescent="0.2">
      <c r="A428" s="1">
        <f t="shared" si="12"/>
        <v>235.55000000000484</v>
      </c>
      <c r="B428" s="2" t="s">
        <v>426</v>
      </c>
      <c r="D428" s="1">
        <f t="shared" si="13"/>
        <v>235.30000000000484</v>
      </c>
      <c r="E428" s="2" t="s">
        <v>426</v>
      </c>
    </row>
    <row r="429" spans="1:5" x14ac:dyDescent="0.2">
      <c r="A429" s="1">
        <f t="shared" si="12"/>
        <v>235.72500000000485</v>
      </c>
      <c r="B429" s="2" t="s">
        <v>427</v>
      </c>
      <c r="D429" s="1">
        <f t="shared" si="13"/>
        <v>235.47500000000485</v>
      </c>
      <c r="E429" s="2" t="s">
        <v>427</v>
      </c>
    </row>
    <row r="430" spans="1:5" x14ac:dyDescent="0.2">
      <c r="A430" s="1">
        <f t="shared" si="12"/>
        <v>235.90000000000487</v>
      </c>
      <c r="B430" s="2" t="s">
        <v>428</v>
      </c>
      <c r="D430" s="1">
        <f t="shared" si="13"/>
        <v>235.65000000000487</v>
      </c>
      <c r="E430" s="2" t="s">
        <v>428</v>
      </c>
    </row>
    <row r="431" spans="1:5" x14ac:dyDescent="0.2">
      <c r="A431" s="1">
        <f t="shared" si="12"/>
        <v>236.07500000000488</v>
      </c>
      <c r="B431" s="2" t="s">
        <v>429</v>
      </c>
      <c r="D431" s="1">
        <f t="shared" si="13"/>
        <v>235.82500000000488</v>
      </c>
      <c r="E431" s="2" t="s">
        <v>429</v>
      </c>
    </row>
    <row r="432" spans="1:5" x14ac:dyDescent="0.2">
      <c r="A432" s="1">
        <f t="shared" si="12"/>
        <v>236.25000000000489</v>
      </c>
      <c r="B432" s="2" t="s">
        <v>430</v>
      </c>
      <c r="D432" s="1">
        <f t="shared" si="13"/>
        <v>236.00000000000489</v>
      </c>
      <c r="E432" s="2" t="s">
        <v>430</v>
      </c>
    </row>
    <row r="433" spans="1:5" x14ac:dyDescent="0.2">
      <c r="A433" s="1">
        <f t="shared" si="12"/>
        <v>236.4250000000049</v>
      </c>
      <c r="B433" s="2" t="s">
        <v>431</v>
      </c>
      <c r="D433" s="1">
        <f t="shared" si="13"/>
        <v>236.1750000000049</v>
      </c>
      <c r="E433" s="2" t="s">
        <v>431</v>
      </c>
    </row>
    <row r="434" spans="1:5" x14ac:dyDescent="0.2">
      <c r="A434" s="1">
        <f t="shared" si="12"/>
        <v>236.60000000000491</v>
      </c>
      <c r="B434" s="2" t="s">
        <v>432</v>
      </c>
      <c r="D434" s="1">
        <f t="shared" si="13"/>
        <v>236.35000000000491</v>
      </c>
      <c r="E434" s="2" t="s">
        <v>432</v>
      </c>
    </row>
    <row r="435" spans="1:5" x14ac:dyDescent="0.2">
      <c r="A435" s="1">
        <f t="shared" si="12"/>
        <v>236.77500000000492</v>
      </c>
      <c r="B435" s="2" t="s">
        <v>433</v>
      </c>
      <c r="D435" s="1">
        <f t="shared" si="13"/>
        <v>236.52500000000492</v>
      </c>
      <c r="E435" s="2" t="s">
        <v>433</v>
      </c>
    </row>
    <row r="436" spans="1:5" x14ac:dyDescent="0.2">
      <c r="A436" s="1">
        <f t="shared" si="12"/>
        <v>236.95000000000493</v>
      </c>
      <c r="B436" s="2" t="s">
        <v>434</v>
      </c>
      <c r="D436" s="1">
        <f t="shared" si="13"/>
        <v>236.70000000000493</v>
      </c>
      <c r="E436" s="2" t="s">
        <v>434</v>
      </c>
    </row>
    <row r="437" spans="1:5" x14ac:dyDescent="0.2">
      <c r="A437" s="1">
        <f t="shared" si="12"/>
        <v>237.12500000000495</v>
      </c>
      <c r="B437" s="2" t="s">
        <v>435</v>
      </c>
      <c r="D437" s="1">
        <f t="shared" si="13"/>
        <v>236.87500000000495</v>
      </c>
      <c r="E437" s="2" t="s">
        <v>435</v>
      </c>
    </row>
    <row r="438" spans="1:5" x14ac:dyDescent="0.2">
      <c r="A438" s="1">
        <f t="shared" si="12"/>
        <v>237.30000000000496</v>
      </c>
      <c r="B438" s="2" t="s">
        <v>436</v>
      </c>
      <c r="D438" s="1">
        <f t="shared" si="13"/>
        <v>237.05000000000496</v>
      </c>
      <c r="E438" s="2" t="s">
        <v>436</v>
      </c>
    </row>
    <row r="439" spans="1:5" x14ac:dyDescent="0.2">
      <c r="A439" s="1">
        <f t="shared" si="12"/>
        <v>237.47500000000497</v>
      </c>
      <c r="B439" s="2" t="s">
        <v>437</v>
      </c>
      <c r="D439" s="1">
        <f t="shared" si="13"/>
        <v>237.22500000000497</v>
      </c>
      <c r="E439" s="2" t="s">
        <v>437</v>
      </c>
    </row>
    <row r="440" spans="1:5" x14ac:dyDescent="0.2">
      <c r="A440" s="1">
        <f t="shared" si="12"/>
        <v>237.65000000000498</v>
      </c>
      <c r="B440" s="2" t="s">
        <v>438</v>
      </c>
      <c r="D440" s="1">
        <f t="shared" si="13"/>
        <v>237.40000000000498</v>
      </c>
      <c r="E440" s="2" t="s">
        <v>438</v>
      </c>
    </row>
    <row r="441" spans="1:5" x14ac:dyDescent="0.2">
      <c r="A441" s="1">
        <f t="shared" si="12"/>
        <v>237.82500000000499</v>
      </c>
      <c r="B441" s="2" t="s">
        <v>439</v>
      </c>
      <c r="D441" s="1">
        <f t="shared" si="13"/>
        <v>237.57500000000499</v>
      </c>
      <c r="E441" s="2" t="s">
        <v>439</v>
      </c>
    </row>
    <row r="442" spans="1:5" x14ac:dyDescent="0.2">
      <c r="A442" s="1">
        <f t="shared" si="12"/>
        <v>238.000000000005</v>
      </c>
      <c r="B442" s="2" t="s">
        <v>440</v>
      </c>
      <c r="D442" s="1">
        <f t="shared" si="13"/>
        <v>237.750000000005</v>
      </c>
      <c r="E442" s="2" t="s">
        <v>440</v>
      </c>
    </row>
    <row r="443" spans="1:5" x14ac:dyDescent="0.2">
      <c r="A443" s="1">
        <f t="shared" si="12"/>
        <v>238.17500000000501</v>
      </c>
      <c r="B443" s="2" t="s">
        <v>441</v>
      </c>
      <c r="D443" s="1">
        <f t="shared" si="13"/>
        <v>237.92500000000501</v>
      </c>
      <c r="E443" s="2" t="s">
        <v>441</v>
      </c>
    </row>
    <row r="444" spans="1:5" x14ac:dyDescent="0.2">
      <c r="A444" s="1">
        <f t="shared" si="12"/>
        <v>238.35000000000502</v>
      </c>
      <c r="B444" s="2" t="s">
        <v>442</v>
      </c>
      <c r="D444" s="1">
        <f t="shared" si="13"/>
        <v>238.10000000000502</v>
      </c>
      <c r="E444" s="2" t="s">
        <v>442</v>
      </c>
    </row>
    <row r="445" spans="1:5" x14ac:dyDescent="0.2">
      <c r="A445" s="1">
        <f t="shared" si="12"/>
        <v>238.52500000000504</v>
      </c>
      <c r="B445" s="2" t="s">
        <v>443</v>
      </c>
      <c r="D445" s="1">
        <f t="shared" si="13"/>
        <v>238.27500000000504</v>
      </c>
      <c r="E445" s="2" t="s">
        <v>443</v>
      </c>
    </row>
    <row r="446" spans="1:5" x14ac:dyDescent="0.2">
      <c r="A446" s="1">
        <f t="shared" si="12"/>
        <v>238.70000000000505</v>
      </c>
      <c r="B446" s="2" t="s">
        <v>444</v>
      </c>
      <c r="D446" s="1">
        <f t="shared" si="13"/>
        <v>238.45000000000505</v>
      </c>
      <c r="E446" s="2" t="s">
        <v>444</v>
      </c>
    </row>
    <row r="447" spans="1:5" x14ac:dyDescent="0.2">
      <c r="A447" s="1">
        <f t="shared" si="12"/>
        <v>238.87500000000506</v>
      </c>
      <c r="B447" s="2" t="s">
        <v>445</v>
      </c>
      <c r="D447" s="1">
        <f t="shared" si="13"/>
        <v>238.62500000000506</v>
      </c>
      <c r="E447" s="2" t="s">
        <v>445</v>
      </c>
    </row>
    <row r="448" spans="1:5" x14ac:dyDescent="0.2">
      <c r="A448" s="1">
        <f t="shared" si="12"/>
        <v>239.05000000000507</v>
      </c>
      <c r="B448" s="2" t="s">
        <v>446</v>
      </c>
      <c r="D448" s="1">
        <f t="shared" si="13"/>
        <v>238.80000000000507</v>
      </c>
      <c r="E448" s="2" t="s">
        <v>446</v>
      </c>
    </row>
    <row r="449" spans="1:5" x14ac:dyDescent="0.2">
      <c r="A449" s="1">
        <f t="shared" si="12"/>
        <v>239.22500000000508</v>
      </c>
      <c r="B449" s="2" t="s">
        <v>447</v>
      </c>
      <c r="D449" s="1">
        <f t="shared" si="13"/>
        <v>238.97500000000508</v>
      </c>
      <c r="E449" s="2" t="s">
        <v>447</v>
      </c>
    </row>
    <row r="450" spans="1:5" x14ac:dyDescent="0.2">
      <c r="A450" s="1">
        <f t="shared" si="12"/>
        <v>239.40000000000509</v>
      </c>
      <c r="B450" s="2" t="s">
        <v>448</v>
      </c>
      <c r="D450" s="1">
        <f t="shared" si="13"/>
        <v>239.15000000000509</v>
      </c>
      <c r="E450" s="2" t="s">
        <v>448</v>
      </c>
    </row>
    <row r="451" spans="1:5" x14ac:dyDescent="0.2">
      <c r="A451" s="1">
        <f t="shared" si="12"/>
        <v>239.5750000000051</v>
      </c>
      <c r="B451" s="2" t="s">
        <v>449</v>
      </c>
      <c r="D451" s="1">
        <f t="shared" si="13"/>
        <v>239.3250000000051</v>
      </c>
      <c r="E451" s="2" t="s">
        <v>449</v>
      </c>
    </row>
    <row r="452" spans="1:5" x14ac:dyDescent="0.2">
      <c r="A452" s="1">
        <f t="shared" ref="A452:A515" si="14">A451+0.175</f>
        <v>239.75000000000512</v>
      </c>
      <c r="B452" s="2" t="s">
        <v>450</v>
      </c>
      <c r="D452" s="1">
        <f t="shared" ref="D452:D515" si="15">D451+0.175</f>
        <v>239.50000000000512</v>
      </c>
      <c r="E452" s="2" t="s">
        <v>450</v>
      </c>
    </row>
    <row r="453" spans="1:5" x14ac:dyDescent="0.2">
      <c r="A453" s="1">
        <f t="shared" si="14"/>
        <v>239.92500000000513</v>
      </c>
      <c r="B453" s="2" t="s">
        <v>451</v>
      </c>
      <c r="D453" s="1">
        <f t="shared" si="15"/>
        <v>239.67500000000513</v>
      </c>
      <c r="E453" s="2" t="s">
        <v>451</v>
      </c>
    </row>
    <row r="454" spans="1:5" x14ac:dyDescent="0.2">
      <c r="A454" s="1">
        <f t="shared" si="14"/>
        <v>240.10000000000514</v>
      </c>
      <c r="B454" s="2" t="s">
        <v>452</v>
      </c>
      <c r="D454" s="1">
        <f t="shared" si="15"/>
        <v>239.85000000000514</v>
      </c>
      <c r="E454" s="2" t="s">
        <v>452</v>
      </c>
    </row>
    <row r="455" spans="1:5" x14ac:dyDescent="0.2">
      <c r="A455" s="1">
        <f t="shared" si="14"/>
        <v>240.27500000000515</v>
      </c>
      <c r="B455" s="2" t="s">
        <v>453</v>
      </c>
      <c r="D455" s="1">
        <f t="shared" si="15"/>
        <v>240.02500000000515</v>
      </c>
      <c r="E455" s="2" t="s">
        <v>453</v>
      </c>
    </row>
    <row r="456" spans="1:5" x14ac:dyDescent="0.2">
      <c r="A456" s="1">
        <f t="shared" si="14"/>
        <v>240.45000000000516</v>
      </c>
      <c r="B456" s="2" t="s">
        <v>454</v>
      </c>
      <c r="D456" s="1">
        <f t="shared" si="15"/>
        <v>240.20000000000516</v>
      </c>
      <c r="E456" s="2" t="s">
        <v>454</v>
      </c>
    </row>
    <row r="457" spans="1:5" x14ac:dyDescent="0.2">
      <c r="A457" s="1">
        <f t="shared" si="14"/>
        <v>240.62500000000517</v>
      </c>
      <c r="B457" s="2" t="s">
        <v>455</v>
      </c>
      <c r="D457" s="1">
        <f t="shared" si="15"/>
        <v>240.37500000000517</v>
      </c>
      <c r="E457" s="2" t="s">
        <v>455</v>
      </c>
    </row>
    <row r="458" spans="1:5" x14ac:dyDescent="0.2">
      <c r="A458" s="1">
        <f t="shared" si="14"/>
        <v>240.80000000000518</v>
      </c>
      <c r="B458" s="2" t="s">
        <v>456</v>
      </c>
      <c r="D458" s="1">
        <f t="shared" si="15"/>
        <v>240.55000000000518</v>
      </c>
      <c r="E458" s="2" t="s">
        <v>456</v>
      </c>
    </row>
    <row r="459" spans="1:5" x14ac:dyDescent="0.2">
      <c r="A459" s="1">
        <f t="shared" si="14"/>
        <v>240.9750000000052</v>
      </c>
      <c r="B459" s="2" t="s">
        <v>457</v>
      </c>
      <c r="D459" s="1">
        <f t="shared" si="15"/>
        <v>240.7250000000052</v>
      </c>
      <c r="E459" s="2" t="s">
        <v>457</v>
      </c>
    </row>
    <row r="460" spans="1:5" x14ac:dyDescent="0.2">
      <c r="A460" s="1">
        <f t="shared" si="14"/>
        <v>241.15000000000521</v>
      </c>
      <c r="B460" s="2" t="s">
        <v>458</v>
      </c>
      <c r="D460" s="1">
        <f t="shared" si="15"/>
        <v>240.90000000000521</v>
      </c>
      <c r="E460" s="2" t="s">
        <v>458</v>
      </c>
    </row>
    <row r="461" spans="1:5" x14ac:dyDescent="0.2">
      <c r="A461" s="1">
        <f t="shared" si="14"/>
        <v>241.32500000000522</v>
      </c>
      <c r="B461" s="2" t="s">
        <v>459</v>
      </c>
      <c r="D461" s="1">
        <f t="shared" si="15"/>
        <v>241.07500000000522</v>
      </c>
      <c r="E461" s="2" t="s">
        <v>459</v>
      </c>
    </row>
    <row r="462" spans="1:5" x14ac:dyDescent="0.2">
      <c r="A462" s="1">
        <f t="shared" si="14"/>
        <v>241.50000000000523</v>
      </c>
      <c r="B462" s="2" t="s">
        <v>460</v>
      </c>
      <c r="D462" s="1">
        <f t="shared" si="15"/>
        <v>241.25000000000523</v>
      </c>
      <c r="E462" s="2" t="s">
        <v>460</v>
      </c>
    </row>
    <row r="463" spans="1:5" x14ac:dyDescent="0.2">
      <c r="A463" s="1">
        <f t="shared" si="14"/>
        <v>241.67500000000524</v>
      </c>
      <c r="B463" s="2" t="s">
        <v>461</v>
      </c>
      <c r="D463" s="1">
        <f t="shared" si="15"/>
        <v>241.42500000000524</v>
      </c>
      <c r="E463" s="2" t="s">
        <v>461</v>
      </c>
    </row>
    <row r="464" spans="1:5" x14ac:dyDescent="0.2">
      <c r="A464" s="1">
        <f t="shared" si="14"/>
        <v>241.85000000000525</v>
      </c>
      <c r="B464" s="2" t="s">
        <v>462</v>
      </c>
      <c r="D464" s="1">
        <f t="shared" si="15"/>
        <v>241.60000000000525</v>
      </c>
      <c r="E464" s="2" t="s">
        <v>462</v>
      </c>
    </row>
    <row r="465" spans="1:5" x14ac:dyDescent="0.2">
      <c r="A465" s="1">
        <f t="shared" si="14"/>
        <v>242.02500000000526</v>
      </c>
      <c r="B465" s="2" t="s">
        <v>463</v>
      </c>
      <c r="D465" s="1">
        <f t="shared" si="15"/>
        <v>241.77500000000526</v>
      </c>
      <c r="E465" s="2" t="s">
        <v>463</v>
      </c>
    </row>
    <row r="466" spans="1:5" x14ac:dyDescent="0.2">
      <c r="A466" s="1">
        <f t="shared" si="14"/>
        <v>242.20000000000528</v>
      </c>
      <c r="B466" s="2" t="s">
        <v>464</v>
      </c>
      <c r="D466" s="1">
        <f t="shared" si="15"/>
        <v>241.95000000000528</v>
      </c>
      <c r="E466" s="2" t="s">
        <v>464</v>
      </c>
    </row>
    <row r="467" spans="1:5" x14ac:dyDescent="0.2">
      <c r="A467" s="1">
        <f t="shared" si="14"/>
        <v>242.37500000000529</v>
      </c>
      <c r="B467" s="2" t="s">
        <v>465</v>
      </c>
      <c r="D467" s="1">
        <f t="shared" si="15"/>
        <v>242.12500000000529</v>
      </c>
      <c r="E467" s="2" t="s">
        <v>465</v>
      </c>
    </row>
    <row r="468" spans="1:5" x14ac:dyDescent="0.2">
      <c r="A468" s="1">
        <f t="shared" si="14"/>
        <v>242.5500000000053</v>
      </c>
      <c r="B468" s="2" t="s">
        <v>466</v>
      </c>
      <c r="D468" s="1">
        <f t="shared" si="15"/>
        <v>242.3000000000053</v>
      </c>
      <c r="E468" s="2" t="s">
        <v>466</v>
      </c>
    </row>
    <row r="469" spans="1:5" x14ac:dyDescent="0.2">
      <c r="A469" s="1">
        <f t="shared" si="14"/>
        <v>242.72500000000531</v>
      </c>
      <c r="B469" s="2" t="s">
        <v>467</v>
      </c>
      <c r="D469" s="1">
        <f t="shared" si="15"/>
        <v>242.47500000000531</v>
      </c>
      <c r="E469" s="2" t="s">
        <v>467</v>
      </c>
    </row>
    <row r="470" spans="1:5" x14ac:dyDescent="0.2">
      <c r="A470" s="1">
        <f t="shared" si="14"/>
        <v>242.90000000000532</v>
      </c>
      <c r="B470" s="2" t="s">
        <v>468</v>
      </c>
      <c r="D470" s="1">
        <f t="shared" si="15"/>
        <v>242.65000000000532</v>
      </c>
      <c r="E470" s="2" t="s">
        <v>468</v>
      </c>
    </row>
    <row r="471" spans="1:5" x14ac:dyDescent="0.2">
      <c r="A471" s="1">
        <f t="shared" si="14"/>
        <v>243.07500000000533</v>
      </c>
      <c r="B471" s="2" t="s">
        <v>469</v>
      </c>
      <c r="D471" s="1">
        <f t="shared" si="15"/>
        <v>242.82500000000533</v>
      </c>
      <c r="E471" s="2" t="s">
        <v>469</v>
      </c>
    </row>
    <row r="472" spans="1:5" x14ac:dyDescent="0.2">
      <c r="A472" s="1">
        <f t="shared" si="14"/>
        <v>243.25000000000534</v>
      </c>
      <c r="B472" s="2" t="s">
        <v>470</v>
      </c>
      <c r="D472" s="1">
        <f t="shared" si="15"/>
        <v>243.00000000000534</v>
      </c>
      <c r="E472" s="2" t="s">
        <v>470</v>
      </c>
    </row>
    <row r="473" spans="1:5" x14ac:dyDescent="0.2">
      <c r="A473" s="1">
        <f t="shared" si="14"/>
        <v>243.42500000000535</v>
      </c>
      <c r="B473" s="2" t="s">
        <v>471</v>
      </c>
      <c r="D473" s="1">
        <f t="shared" si="15"/>
        <v>243.17500000000535</v>
      </c>
      <c r="E473" s="2" t="s">
        <v>471</v>
      </c>
    </row>
    <row r="474" spans="1:5" x14ac:dyDescent="0.2">
      <c r="A474" s="1">
        <f t="shared" si="14"/>
        <v>243.60000000000537</v>
      </c>
      <c r="B474" s="2" t="s">
        <v>472</v>
      </c>
      <c r="D474" s="1">
        <f t="shared" si="15"/>
        <v>243.35000000000537</v>
      </c>
      <c r="E474" s="2" t="s">
        <v>472</v>
      </c>
    </row>
    <row r="475" spans="1:5" x14ac:dyDescent="0.2">
      <c r="A475" s="1">
        <f t="shared" si="14"/>
        <v>243.77500000000538</v>
      </c>
      <c r="B475" s="2" t="s">
        <v>473</v>
      </c>
      <c r="D475" s="1">
        <f t="shared" si="15"/>
        <v>243.52500000000538</v>
      </c>
      <c r="E475" s="2" t="s">
        <v>473</v>
      </c>
    </row>
    <row r="476" spans="1:5" x14ac:dyDescent="0.2">
      <c r="A476" s="1">
        <f t="shared" si="14"/>
        <v>243.95000000000539</v>
      </c>
      <c r="B476" s="2" t="s">
        <v>474</v>
      </c>
      <c r="D476" s="1">
        <f t="shared" si="15"/>
        <v>243.70000000000539</v>
      </c>
      <c r="E476" s="2" t="s">
        <v>474</v>
      </c>
    </row>
    <row r="477" spans="1:5" x14ac:dyDescent="0.2">
      <c r="A477" s="1">
        <f t="shared" si="14"/>
        <v>244.1250000000054</v>
      </c>
      <c r="B477" s="2" t="s">
        <v>475</v>
      </c>
      <c r="D477" s="1">
        <f t="shared" si="15"/>
        <v>243.8750000000054</v>
      </c>
      <c r="E477" s="2" t="s">
        <v>475</v>
      </c>
    </row>
    <row r="478" spans="1:5" x14ac:dyDescent="0.2">
      <c r="A478" s="1">
        <f t="shared" si="14"/>
        <v>244.30000000000541</v>
      </c>
      <c r="B478" s="2" t="s">
        <v>476</v>
      </c>
      <c r="D478" s="1">
        <f t="shared" si="15"/>
        <v>244.05000000000541</v>
      </c>
      <c r="E478" s="2" t="s">
        <v>476</v>
      </c>
    </row>
    <row r="479" spans="1:5" x14ac:dyDescent="0.2">
      <c r="A479" s="1">
        <f t="shared" si="14"/>
        <v>244.47500000000542</v>
      </c>
      <c r="B479" s="2" t="s">
        <v>477</v>
      </c>
      <c r="D479" s="1">
        <f t="shared" si="15"/>
        <v>244.22500000000542</v>
      </c>
      <c r="E479" s="2" t="s">
        <v>477</v>
      </c>
    </row>
    <row r="480" spans="1:5" x14ac:dyDescent="0.2">
      <c r="A480" s="1">
        <f t="shared" si="14"/>
        <v>244.65000000000543</v>
      </c>
      <c r="B480" s="2" t="s">
        <v>478</v>
      </c>
      <c r="D480" s="1">
        <f t="shared" si="15"/>
        <v>244.40000000000543</v>
      </c>
      <c r="E480" s="2" t="s">
        <v>478</v>
      </c>
    </row>
    <row r="481" spans="1:5" x14ac:dyDescent="0.2">
      <c r="A481" s="1">
        <f t="shared" si="14"/>
        <v>244.82500000000545</v>
      </c>
      <c r="B481" s="2" t="s">
        <v>479</v>
      </c>
      <c r="D481" s="1">
        <f t="shared" si="15"/>
        <v>244.57500000000545</v>
      </c>
      <c r="E481" s="2" t="s">
        <v>479</v>
      </c>
    </row>
    <row r="482" spans="1:5" x14ac:dyDescent="0.2">
      <c r="A482" s="1">
        <f t="shared" si="14"/>
        <v>245.00000000000546</v>
      </c>
      <c r="B482" s="2" t="s">
        <v>480</v>
      </c>
      <c r="D482" s="1">
        <f t="shared" si="15"/>
        <v>244.75000000000546</v>
      </c>
      <c r="E482" s="2" t="s">
        <v>480</v>
      </c>
    </row>
    <row r="483" spans="1:5" x14ac:dyDescent="0.2">
      <c r="A483" s="1">
        <f t="shared" si="14"/>
        <v>245.17500000000547</v>
      </c>
      <c r="B483" s="2" t="s">
        <v>481</v>
      </c>
      <c r="D483" s="1">
        <f t="shared" si="15"/>
        <v>244.92500000000547</v>
      </c>
      <c r="E483" s="2" t="s">
        <v>481</v>
      </c>
    </row>
    <row r="484" spans="1:5" x14ac:dyDescent="0.2">
      <c r="A484" s="1">
        <f t="shared" si="14"/>
        <v>245.35000000000548</v>
      </c>
      <c r="B484" s="2" t="s">
        <v>482</v>
      </c>
      <c r="D484" s="1">
        <f t="shared" si="15"/>
        <v>245.10000000000548</v>
      </c>
      <c r="E484" s="2" t="s">
        <v>482</v>
      </c>
    </row>
    <row r="485" spans="1:5" x14ac:dyDescent="0.2">
      <c r="A485" s="1">
        <f t="shared" si="14"/>
        <v>245.52500000000549</v>
      </c>
      <c r="B485" s="2" t="s">
        <v>483</v>
      </c>
      <c r="D485" s="1">
        <f t="shared" si="15"/>
        <v>245.27500000000549</v>
      </c>
      <c r="E485" s="2" t="s">
        <v>483</v>
      </c>
    </row>
    <row r="486" spans="1:5" x14ac:dyDescent="0.2">
      <c r="A486" s="1">
        <f t="shared" si="14"/>
        <v>245.7000000000055</v>
      </c>
      <c r="B486" s="2" t="s">
        <v>484</v>
      </c>
      <c r="D486" s="1">
        <f t="shared" si="15"/>
        <v>245.4500000000055</v>
      </c>
      <c r="E486" s="2" t="s">
        <v>484</v>
      </c>
    </row>
    <row r="487" spans="1:5" x14ac:dyDescent="0.2">
      <c r="A487" s="1">
        <f t="shared" si="14"/>
        <v>245.87500000000551</v>
      </c>
      <c r="B487" s="2" t="s">
        <v>485</v>
      </c>
      <c r="D487" s="1">
        <f t="shared" si="15"/>
        <v>245.62500000000551</v>
      </c>
      <c r="E487" s="2" t="s">
        <v>485</v>
      </c>
    </row>
    <row r="488" spans="1:5" x14ac:dyDescent="0.2">
      <c r="A488" s="1">
        <f t="shared" si="14"/>
        <v>246.05000000000553</v>
      </c>
      <c r="B488" s="2" t="s">
        <v>486</v>
      </c>
      <c r="D488" s="1">
        <f t="shared" si="15"/>
        <v>245.80000000000553</v>
      </c>
      <c r="E488" s="2" t="s">
        <v>486</v>
      </c>
    </row>
    <row r="489" spans="1:5" x14ac:dyDescent="0.2">
      <c r="A489" s="1">
        <f t="shared" si="14"/>
        <v>246.22500000000554</v>
      </c>
      <c r="B489" s="2" t="s">
        <v>487</v>
      </c>
      <c r="D489" s="1">
        <f t="shared" si="15"/>
        <v>245.97500000000554</v>
      </c>
      <c r="E489" s="2" t="s">
        <v>487</v>
      </c>
    </row>
    <row r="490" spans="1:5" x14ac:dyDescent="0.2">
      <c r="A490" s="1">
        <f t="shared" si="14"/>
        <v>246.40000000000555</v>
      </c>
      <c r="B490" s="2" t="s">
        <v>488</v>
      </c>
      <c r="D490" s="1">
        <f t="shared" si="15"/>
        <v>246.15000000000555</v>
      </c>
      <c r="E490" s="2" t="s">
        <v>488</v>
      </c>
    </row>
    <row r="491" spans="1:5" x14ac:dyDescent="0.2">
      <c r="A491" s="1">
        <f t="shared" si="14"/>
        <v>246.57500000000556</v>
      </c>
      <c r="B491" s="2" t="s">
        <v>489</v>
      </c>
      <c r="D491" s="1">
        <f t="shared" si="15"/>
        <v>246.32500000000556</v>
      </c>
      <c r="E491" s="2" t="s">
        <v>489</v>
      </c>
    </row>
    <row r="492" spans="1:5" x14ac:dyDescent="0.2">
      <c r="A492" s="1">
        <f t="shared" si="14"/>
        <v>246.75000000000557</v>
      </c>
      <c r="B492" s="2" t="s">
        <v>490</v>
      </c>
      <c r="D492" s="1">
        <f t="shared" si="15"/>
        <v>246.50000000000557</v>
      </c>
      <c r="E492" s="2" t="s">
        <v>490</v>
      </c>
    </row>
    <row r="493" spans="1:5" x14ac:dyDescent="0.2">
      <c r="A493" s="1">
        <f t="shared" si="14"/>
        <v>246.92500000000558</v>
      </c>
      <c r="B493" s="2" t="s">
        <v>491</v>
      </c>
      <c r="D493" s="1">
        <f t="shared" si="15"/>
        <v>246.67500000000558</v>
      </c>
      <c r="E493" s="2" t="s">
        <v>491</v>
      </c>
    </row>
    <row r="494" spans="1:5" x14ac:dyDescent="0.2">
      <c r="A494" s="1">
        <f t="shared" si="14"/>
        <v>247.10000000000559</v>
      </c>
      <c r="B494" s="2" t="s">
        <v>492</v>
      </c>
      <c r="D494" s="1">
        <f t="shared" si="15"/>
        <v>246.85000000000559</v>
      </c>
      <c r="E494" s="2" t="s">
        <v>492</v>
      </c>
    </row>
    <row r="495" spans="1:5" x14ac:dyDescent="0.2">
      <c r="A495" s="1">
        <f t="shared" si="14"/>
        <v>247.2750000000056</v>
      </c>
      <c r="B495" s="2" t="s">
        <v>493</v>
      </c>
      <c r="D495" s="1">
        <f t="shared" si="15"/>
        <v>247.0250000000056</v>
      </c>
      <c r="E495" s="2" t="s">
        <v>493</v>
      </c>
    </row>
    <row r="496" spans="1:5" x14ac:dyDescent="0.2">
      <c r="A496" s="1">
        <f t="shared" si="14"/>
        <v>247.45000000000562</v>
      </c>
      <c r="B496" s="2" t="s">
        <v>494</v>
      </c>
      <c r="D496" s="1">
        <f t="shared" si="15"/>
        <v>247.20000000000562</v>
      </c>
      <c r="E496" s="2" t="s">
        <v>494</v>
      </c>
    </row>
    <row r="497" spans="1:5" x14ac:dyDescent="0.2">
      <c r="A497" s="1">
        <f t="shared" si="14"/>
        <v>247.62500000000563</v>
      </c>
      <c r="B497" s="2" t="s">
        <v>495</v>
      </c>
      <c r="D497" s="1">
        <f t="shared" si="15"/>
        <v>247.37500000000563</v>
      </c>
      <c r="E497" s="2" t="s">
        <v>495</v>
      </c>
    </row>
    <row r="498" spans="1:5" x14ac:dyDescent="0.2">
      <c r="A498" s="1">
        <f t="shared" si="14"/>
        <v>247.80000000000564</v>
      </c>
      <c r="B498" s="2" t="s">
        <v>496</v>
      </c>
      <c r="D498" s="1">
        <f t="shared" si="15"/>
        <v>247.55000000000564</v>
      </c>
      <c r="E498" s="2" t="s">
        <v>496</v>
      </c>
    </row>
    <row r="499" spans="1:5" x14ac:dyDescent="0.2">
      <c r="A499" s="1">
        <f t="shared" si="14"/>
        <v>247.97500000000565</v>
      </c>
      <c r="B499" s="2" t="s">
        <v>497</v>
      </c>
      <c r="D499" s="1">
        <f t="shared" si="15"/>
        <v>247.72500000000565</v>
      </c>
      <c r="E499" s="2" t="s">
        <v>497</v>
      </c>
    </row>
    <row r="500" spans="1:5" x14ac:dyDescent="0.2">
      <c r="A500" s="1">
        <f t="shared" si="14"/>
        <v>248.15000000000566</v>
      </c>
      <c r="B500" s="2" t="s">
        <v>498</v>
      </c>
      <c r="D500" s="1">
        <f t="shared" si="15"/>
        <v>247.90000000000566</v>
      </c>
      <c r="E500" s="2" t="s">
        <v>498</v>
      </c>
    </row>
    <row r="501" spans="1:5" x14ac:dyDescent="0.2">
      <c r="A501" s="1">
        <f t="shared" si="14"/>
        <v>248.32500000000567</v>
      </c>
      <c r="B501" s="2" t="s">
        <v>499</v>
      </c>
      <c r="D501" s="1">
        <f t="shared" si="15"/>
        <v>248.07500000000567</v>
      </c>
      <c r="E501" s="2" t="s">
        <v>499</v>
      </c>
    </row>
    <row r="502" spans="1:5" x14ac:dyDescent="0.2">
      <c r="A502" s="1">
        <f t="shared" si="14"/>
        <v>248.50000000000568</v>
      </c>
      <c r="B502" s="2" t="s">
        <v>500</v>
      </c>
      <c r="D502" s="1">
        <f t="shared" si="15"/>
        <v>248.25000000000568</v>
      </c>
      <c r="E502" s="2" t="s">
        <v>500</v>
      </c>
    </row>
    <row r="503" spans="1:5" x14ac:dyDescent="0.2">
      <c r="A503" s="1">
        <f t="shared" si="14"/>
        <v>248.6750000000057</v>
      </c>
      <c r="B503" s="2" t="s">
        <v>501</v>
      </c>
      <c r="D503" s="1">
        <f t="shared" si="15"/>
        <v>248.4250000000057</v>
      </c>
      <c r="E503" s="2" t="s">
        <v>501</v>
      </c>
    </row>
    <row r="504" spans="1:5" x14ac:dyDescent="0.2">
      <c r="A504" s="1">
        <f t="shared" si="14"/>
        <v>248.85000000000571</v>
      </c>
      <c r="B504" s="2" t="s">
        <v>502</v>
      </c>
      <c r="D504" s="1">
        <f t="shared" si="15"/>
        <v>248.60000000000571</v>
      </c>
      <c r="E504" s="2" t="s">
        <v>502</v>
      </c>
    </row>
    <row r="505" spans="1:5" x14ac:dyDescent="0.2">
      <c r="A505" s="1">
        <f t="shared" si="14"/>
        <v>249.02500000000572</v>
      </c>
      <c r="B505" s="2" t="s">
        <v>503</v>
      </c>
      <c r="D505" s="1">
        <f t="shared" si="15"/>
        <v>248.77500000000572</v>
      </c>
      <c r="E505" s="2" t="s">
        <v>503</v>
      </c>
    </row>
    <row r="506" spans="1:5" x14ac:dyDescent="0.2">
      <c r="A506" s="1">
        <f t="shared" si="14"/>
        <v>249.20000000000573</v>
      </c>
      <c r="B506" s="2" t="s">
        <v>504</v>
      </c>
      <c r="D506" s="1">
        <f t="shared" si="15"/>
        <v>248.95000000000573</v>
      </c>
      <c r="E506" s="2" t="s">
        <v>504</v>
      </c>
    </row>
    <row r="507" spans="1:5" x14ac:dyDescent="0.2">
      <c r="A507" s="1">
        <f t="shared" si="14"/>
        <v>249.37500000000574</v>
      </c>
      <c r="B507" s="2" t="s">
        <v>505</v>
      </c>
      <c r="D507" s="1">
        <f t="shared" si="15"/>
        <v>249.12500000000574</v>
      </c>
      <c r="E507" s="2" t="s">
        <v>505</v>
      </c>
    </row>
    <row r="508" spans="1:5" x14ac:dyDescent="0.2">
      <c r="A508" s="1">
        <f t="shared" si="14"/>
        <v>249.55000000000575</v>
      </c>
      <c r="B508" s="2" t="s">
        <v>506</v>
      </c>
      <c r="D508" s="1">
        <f t="shared" si="15"/>
        <v>249.30000000000575</v>
      </c>
      <c r="E508" s="2" t="s">
        <v>506</v>
      </c>
    </row>
    <row r="509" spans="1:5" x14ac:dyDescent="0.2">
      <c r="A509" s="1">
        <f t="shared" si="14"/>
        <v>249.72500000000576</v>
      </c>
      <c r="B509" s="2" t="s">
        <v>507</v>
      </c>
      <c r="D509" s="1">
        <f t="shared" si="15"/>
        <v>249.47500000000576</v>
      </c>
      <c r="E509" s="2" t="s">
        <v>507</v>
      </c>
    </row>
    <row r="510" spans="1:5" x14ac:dyDescent="0.2">
      <c r="A510" s="1">
        <f t="shared" si="14"/>
        <v>249.90000000000578</v>
      </c>
      <c r="B510" s="2" t="s">
        <v>508</v>
      </c>
      <c r="D510" s="1">
        <f t="shared" si="15"/>
        <v>249.65000000000578</v>
      </c>
      <c r="E510" s="2" t="s">
        <v>508</v>
      </c>
    </row>
    <row r="511" spans="1:5" x14ac:dyDescent="0.2">
      <c r="A511" s="1">
        <f t="shared" si="14"/>
        <v>250.07500000000579</v>
      </c>
      <c r="B511" s="2" t="s">
        <v>509</v>
      </c>
      <c r="D511" s="1">
        <f t="shared" si="15"/>
        <v>249.82500000000579</v>
      </c>
      <c r="E511" s="2" t="s">
        <v>509</v>
      </c>
    </row>
    <row r="512" spans="1:5" x14ac:dyDescent="0.2">
      <c r="A512" s="1">
        <f t="shared" si="14"/>
        <v>250.2500000000058</v>
      </c>
      <c r="B512" s="2" t="s">
        <v>510</v>
      </c>
      <c r="D512" s="1">
        <f t="shared" si="15"/>
        <v>250.0000000000058</v>
      </c>
      <c r="E512" s="2" t="s">
        <v>510</v>
      </c>
    </row>
    <row r="513" spans="1:5" x14ac:dyDescent="0.2">
      <c r="A513" s="1">
        <f t="shared" si="14"/>
        <v>250.42500000000581</v>
      </c>
      <c r="B513" s="2" t="s">
        <v>511</v>
      </c>
      <c r="D513" s="1">
        <f t="shared" si="15"/>
        <v>250.17500000000581</v>
      </c>
      <c r="E513" s="2" t="s">
        <v>511</v>
      </c>
    </row>
    <row r="514" spans="1:5" x14ac:dyDescent="0.2">
      <c r="A514" s="1">
        <f t="shared" si="14"/>
        <v>250.60000000000582</v>
      </c>
      <c r="B514" s="2" t="s">
        <v>512</v>
      </c>
      <c r="D514" s="1">
        <f t="shared" si="15"/>
        <v>250.35000000000582</v>
      </c>
      <c r="E514" s="2" t="s">
        <v>512</v>
      </c>
    </row>
    <row r="515" spans="1:5" x14ac:dyDescent="0.2">
      <c r="A515" s="1">
        <f t="shared" si="14"/>
        <v>250.77500000000583</v>
      </c>
      <c r="B515" s="2" t="s">
        <v>513</v>
      </c>
      <c r="D515" s="1">
        <f t="shared" si="15"/>
        <v>250.52500000000583</v>
      </c>
      <c r="E515" s="2" t="s">
        <v>513</v>
      </c>
    </row>
    <row r="516" spans="1:5" x14ac:dyDescent="0.2">
      <c r="A516" s="1">
        <f t="shared" ref="A516:A579" si="16">A515+0.175</f>
        <v>250.95000000000584</v>
      </c>
      <c r="B516" s="2" t="s">
        <v>514</v>
      </c>
      <c r="D516" s="1">
        <f t="shared" ref="D516:D579" si="17">D515+0.175</f>
        <v>250.70000000000584</v>
      </c>
      <c r="E516" s="2" t="s">
        <v>514</v>
      </c>
    </row>
    <row r="517" spans="1:5" x14ac:dyDescent="0.2">
      <c r="A517" s="1">
        <f t="shared" si="16"/>
        <v>251.12500000000585</v>
      </c>
      <c r="B517" s="2" t="s">
        <v>515</v>
      </c>
      <c r="D517" s="1">
        <f t="shared" si="17"/>
        <v>250.87500000000585</v>
      </c>
      <c r="E517" s="2" t="s">
        <v>515</v>
      </c>
    </row>
    <row r="518" spans="1:5" x14ac:dyDescent="0.2">
      <c r="A518" s="1">
        <f t="shared" si="16"/>
        <v>251.30000000000587</v>
      </c>
      <c r="B518" s="2" t="s">
        <v>516</v>
      </c>
      <c r="D518" s="1">
        <f t="shared" si="17"/>
        <v>251.05000000000587</v>
      </c>
      <c r="E518" s="2" t="s">
        <v>516</v>
      </c>
    </row>
    <row r="519" spans="1:5" x14ac:dyDescent="0.2">
      <c r="A519" s="1">
        <f t="shared" si="16"/>
        <v>251.47500000000588</v>
      </c>
      <c r="B519" s="2" t="s">
        <v>517</v>
      </c>
      <c r="D519" s="1">
        <f t="shared" si="17"/>
        <v>251.22500000000588</v>
      </c>
      <c r="E519" s="2" t="s">
        <v>517</v>
      </c>
    </row>
    <row r="520" spans="1:5" x14ac:dyDescent="0.2">
      <c r="A520" s="1">
        <f t="shared" si="16"/>
        <v>251.65000000000589</v>
      </c>
      <c r="B520" s="2" t="s">
        <v>518</v>
      </c>
      <c r="D520" s="1">
        <f t="shared" si="17"/>
        <v>251.40000000000589</v>
      </c>
      <c r="E520" s="2" t="s">
        <v>518</v>
      </c>
    </row>
    <row r="521" spans="1:5" x14ac:dyDescent="0.2">
      <c r="A521" s="1">
        <f t="shared" si="16"/>
        <v>251.8250000000059</v>
      </c>
      <c r="B521" s="2" t="s">
        <v>519</v>
      </c>
      <c r="D521" s="1">
        <f t="shared" si="17"/>
        <v>251.5750000000059</v>
      </c>
      <c r="E521" s="2" t="s">
        <v>519</v>
      </c>
    </row>
    <row r="522" spans="1:5" x14ac:dyDescent="0.2">
      <c r="A522" s="1">
        <f t="shared" si="16"/>
        <v>252.00000000000591</v>
      </c>
      <c r="B522" s="2" t="s">
        <v>520</v>
      </c>
      <c r="D522" s="1">
        <f t="shared" si="17"/>
        <v>251.75000000000591</v>
      </c>
      <c r="E522" s="2" t="s">
        <v>520</v>
      </c>
    </row>
    <row r="523" spans="1:5" x14ac:dyDescent="0.2">
      <c r="A523" s="1">
        <f t="shared" si="16"/>
        <v>252.17500000000592</v>
      </c>
      <c r="B523" s="2" t="s">
        <v>521</v>
      </c>
      <c r="D523" s="1">
        <f t="shared" si="17"/>
        <v>251.92500000000592</v>
      </c>
      <c r="E523" s="2" t="s">
        <v>521</v>
      </c>
    </row>
    <row r="524" spans="1:5" x14ac:dyDescent="0.2">
      <c r="A524" s="1">
        <f t="shared" si="16"/>
        <v>252.35000000000593</v>
      </c>
      <c r="B524" s="2" t="s">
        <v>522</v>
      </c>
      <c r="D524" s="1">
        <f t="shared" si="17"/>
        <v>252.10000000000593</v>
      </c>
      <c r="E524" s="2" t="s">
        <v>522</v>
      </c>
    </row>
    <row r="525" spans="1:5" x14ac:dyDescent="0.2">
      <c r="A525" s="1">
        <f t="shared" si="16"/>
        <v>252.52500000000595</v>
      </c>
      <c r="B525" s="2" t="s">
        <v>523</v>
      </c>
      <c r="D525" s="1">
        <f t="shared" si="17"/>
        <v>252.27500000000595</v>
      </c>
      <c r="E525" s="2" t="s">
        <v>523</v>
      </c>
    </row>
    <row r="526" spans="1:5" x14ac:dyDescent="0.2">
      <c r="A526" s="1">
        <f t="shared" si="16"/>
        <v>252.70000000000596</v>
      </c>
      <c r="B526" s="2" t="s">
        <v>524</v>
      </c>
      <c r="D526" s="1">
        <f t="shared" si="17"/>
        <v>252.45000000000596</v>
      </c>
      <c r="E526" s="2" t="s">
        <v>524</v>
      </c>
    </row>
    <row r="527" spans="1:5" x14ac:dyDescent="0.2">
      <c r="A527" s="1">
        <f t="shared" si="16"/>
        <v>252.87500000000597</v>
      </c>
      <c r="B527" s="2" t="s">
        <v>525</v>
      </c>
      <c r="D527" s="1">
        <f t="shared" si="17"/>
        <v>252.62500000000597</v>
      </c>
      <c r="E527" s="2" t="s">
        <v>525</v>
      </c>
    </row>
    <row r="528" spans="1:5" x14ac:dyDescent="0.2">
      <c r="A528" s="1">
        <f t="shared" si="16"/>
        <v>253.05000000000598</v>
      </c>
      <c r="B528" s="2" t="s">
        <v>526</v>
      </c>
      <c r="D528" s="1">
        <f t="shared" si="17"/>
        <v>252.80000000000598</v>
      </c>
      <c r="E528" s="2" t="s">
        <v>526</v>
      </c>
    </row>
    <row r="529" spans="1:5" x14ac:dyDescent="0.2">
      <c r="A529" s="1">
        <f t="shared" si="16"/>
        <v>253.22500000000599</v>
      </c>
      <c r="B529" s="2" t="s">
        <v>527</v>
      </c>
      <c r="D529" s="1">
        <f t="shared" si="17"/>
        <v>252.97500000000599</v>
      </c>
      <c r="E529" s="2" t="s">
        <v>527</v>
      </c>
    </row>
    <row r="530" spans="1:5" x14ac:dyDescent="0.2">
      <c r="A530" s="1">
        <f t="shared" si="16"/>
        <v>253.400000000006</v>
      </c>
      <c r="B530" s="2" t="s">
        <v>528</v>
      </c>
      <c r="D530" s="1">
        <f t="shared" si="17"/>
        <v>253.150000000006</v>
      </c>
      <c r="E530" s="2" t="s">
        <v>528</v>
      </c>
    </row>
    <row r="531" spans="1:5" x14ac:dyDescent="0.2">
      <c r="A531" s="1">
        <f t="shared" si="16"/>
        <v>253.57500000000601</v>
      </c>
      <c r="B531" s="2" t="s">
        <v>529</v>
      </c>
      <c r="D531" s="1">
        <f t="shared" si="17"/>
        <v>253.32500000000601</v>
      </c>
      <c r="E531" s="2" t="s">
        <v>529</v>
      </c>
    </row>
    <row r="532" spans="1:5" x14ac:dyDescent="0.2">
      <c r="A532" s="1">
        <f t="shared" si="16"/>
        <v>253.75000000000603</v>
      </c>
      <c r="B532" s="2" t="s">
        <v>530</v>
      </c>
      <c r="D532" s="1">
        <f t="shared" si="17"/>
        <v>253.50000000000603</v>
      </c>
      <c r="E532" s="2" t="s">
        <v>530</v>
      </c>
    </row>
    <row r="533" spans="1:5" x14ac:dyDescent="0.2">
      <c r="A533" s="1">
        <f t="shared" si="16"/>
        <v>253.92500000000604</v>
      </c>
      <c r="B533" s="2" t="s">
        <v>531</v>
      </c>
      <c r="D533" s="1">
        <f t="shared" si="17"/>
        <v>253.67500000000604</v>
      </c>
      <c r="E533" s="2" t="s">
        <v>531</v>
      </c>
    </row>
    <row r="534" spans="1:5" x14ac:dyDescent="0.2">
      <c r="A534" s="1">
        <f t="shared" si="16"/>
        <v>254.10000000000605</v>
      </c>
      <c r="B534" s="2" t="s">
        <v>532</v>
      </c>
      <c r="D534" s="1">
        <f t="shared" si="17"/>
        <v>253.85000000000605</v>
      </c>
      <c r="E534" s="2" t="s">
        <v>532</v>
      </c>
    </row>
    <row r="535" spans="1:5" x14ac:dyDescent="0.2">
      <c r="A535" s="1">
        <f t="shared" si="16"/>
        <v>254.27500000000606</v>
      </c>
      <c r="B535" s="2" t="s">
        <v>533</v>
      </c>
      <c r="D535" s="1">
        <f t="shared" si="17"/>
        <v>254.02500000000606</v>
      </c>
      <c r="E535" s="2" t="s">
        <v>533</v>
      </c>
    </row>
    <row r="536" spans="1:5" x14ac:dyDescent="0.2">
      <c r="A536" s="1">
        <f t="shared" si="16"/>
        <v>254.45000000000607</v>
      </c>
      <c r="B536" s="2" t="s">
        <v>534</v>
      </c>
      <c r="D536" s="1">
        <f t="shared" si="17"/>
        <v>254.20000000000607</v>
      </c>
      <c r="E536" s="2" t="s">
        <v>534</v>
      </c>
    </row>
    <row r="537" spans="1:5" x14ac:dyDescent="0.2">
      <c r="A537" s="1">
        <f t="shared" si="16"/>
        <v>254.62500000000608</v>
      </c>
      <c r="B537" s="2" t="s">
        <v>535</v>
      </c>
      <c r="D537" s="1">
        <f t="shared" si="17"/>
        <v>254.37500000000608</v>
      </c>
      <c r="E537" s="2" t="s">
        <v>535</v>
      </c>
    </row>
    <row r="538" spans="1:5" x14ac:dyDescent="0.2">
      <c r="A538" s="1">
        <f t="shared" si="16"/>
        <v>254.80000000000609</v>
      </c>
      <c r="B538" s="2" t="s">
        <v>536</v>
      </c>
      <c r="D538" s="1">
        <f t="shared" si="17"/>
        <v>254.55000000000609</v>
      </c>
      <c r="E538" s="2" t="s">
        <v>536</v>
      </c>
    </row>
    <row r="539" spans="1:5" x14ac:dyDescent="0.2">
      <c r="A539" s="1">
        <f t="shared" si="16"/>
        <v>254.9750000000061</v>
      </c>
      <c r="B539" s="2" t="s">
        <v>537</v>
      </c>
      <c r="D539" s="1">
        <f t="shared" si="17"/>
        <v>254.7250000000061</v>
      </c>
      <c r="E539" s="2" t="s">
        <v>537</v>
      </c>
    </row>
    <row r="540" spans="1:5" x14ac:dyDescent="0.2">
      <c r="A540" s="1">
        <f t="shared" si="16"/>
        <v>255.15000000000612</v>
      </c>
      <c r="B540" s="2" t="s">
        <v>538</v>
      </c>
      <c r="D540" s="1">
        <f t="shared" si="17"/>
        <v>254.90000000000612</v>
      </c>
      <c r="E540" s="2" t="s">
        <v>538</v>
      </c>
    </row>
    <row r="541" spans="1:5" x14ac:dyDescent="0.2">
      <c r="A541" s="1">
        <f t="shared" si="16"/>
        <v>255.32500000000613</v>
      </c>
      <c r="B541" s="2" t="s">
        <v>539</v>
      </c>
      <c r="D541" s="1">
        <f t="shared" si="17"/>
        <v>255.07500000000613</v>
      </c>
      <c r="E541" s="2" t="s">
        <v>539</v>
      </c>
    </row>
    <row r="542" spans="1:5" x14ac:dyDescent="0.2">
      <c r="A542" s="1">
        <f t="shared" si="16"/>
        <v>255.50000000000614</v>
      </c>
      <c r="B542" s="2" t="s">
        <v>540</v>
      </c>
      <c r="D542" s="1">
        <f t="shared" si="17"/>
        <v>255.25000000000614</v>
      </c>
      <c r="E542" s="2" t="s">
        <v>540</v>
      </c>
    </row>
    <row r="543" spans="1:5" x14ac:dyDescent="0.2">
      <c r="A543" s="1">
        <f t="shared" si="16"/>
        <v>255.67500000000615</v>
      </c>
      <c r="B543" s="2" t="s">
        <v>541</v>
      </c>
      <c r="D543" s="1">
        <f t="shared" si="17"/>
        <v>255.42500000000615</v>
      </c>
      <c r="E543" s="2" t="s">
        <v>541</v>
      </c>
    </row>
    <row r="544" spans="1:5" x14ac:dyDescent="0.2">
      <c r="A544" s="1">
        <f t="shared" si="16"/>
        <v>255.85000000000616</v>
      </c>
      <c r="B544" s="2" t="s">
        <v>542</v>
      </c>
      <c r="D544" s="1">
        <f t="shared" si="17"/>
        <v>255.60000000000616</v>
      </c>
      <c r="E544" s="2" t="s">
        <v>542</v>
      </c>
    </row>
    <row r="545" spans="1:5" x14ac:dyDescent="0.2">
      <c r="A545" s="1">
        <f t="shared" si="16"/>
        <v>256.02500000000617</v>
      </c>
      <c r="B545" s="2" t="s">
        <v>543</v>
      </c>
      <c r="D545" s="1">
        <f t="shared" si="17"/>
        <v>255.77500000000617</v>
      </c>
      <c r="E545" s="2" t="s">
        <v>543</v>
      </c>
    </row>
    <row r="546" spans="1:5" x14ac:dyDescent="0.2">
      <c r="A546" s="1">
        <f t="shared" si="16"/>
        <v>256.20000000000618</v>
      </c>
      <c r="B546" s="2" t="s">
        <v>544</v>
      </c>
      <c r="D546" s="1">
        <f t="shared" si="17"/>
        <v>255.95000000000618</v>
      </c>
      <c r="E546" s="2" t="s">
        <v>544</v>
      </c>
    </row>
    <row r="547" spans="1:5" x14ac:dyDescent="0.2">
      <c r="A547" s="1">
        <f t="shared" si="16"/>
        <v>256.3750000000062</v>
      </c>
      <c r="B547" s="2" t="s">
        <v>545</v>
      </c>
      <c r="D547" s="1">
        <f t="shared" si="17"/>
        <v>256.1250000000062</v>
      </c>
      <c r="E547" s="2" t="s">
        <v>545</v>
      </c>
    </row>
    <row r="548" spans="1:5" x14ac:dyDescent="0.2">
      <c r="A548" s="1">
        <f t="shared" si="16"/>
        <v>256.55000000000621</v>
      </c>
      <c r="B548" s="2" t="s">
        <v>546</v>
      </c>
      <c r="D548" s="1">
        <f t="shared" si="17"/>
        <v>256.30000000000621</v>
      </c>
      <c r="E548" s="2" t="s">
        <v>546</v>
      </c>
    </row>
    <row r="549" spans="1:5" x14ac:dyDescent="0.2">
      <c r="A549" s="1">
        <f t="shared" si="16"/>
        <v>256.72500000000622</v>
      </c>
      <c r="B549" s="2" t="s">
        <v>547</v>
      </c>
      <c r="D549" s="1">
        <f t="shared" si="17"/>
        <v>256.47500000000622</v>
      </c>
      <c r="E549" s="2" t="s">
        <v>547</v>
      </c>
    </row>
    <row r="550" spans="1:5" x14ac:dyDescent="0.2">
      <c r="A550" s="1">
        <f t="shared" si="16"/>
        <v>256.90000000000623</v>
      </c>
      <c r="B550" s="2" t="s">
        <v>548</v>
      </c>
      <c r="D550" s="1">
        <f t="shared" si="17"/>
        <v>256.65000000000623</v>
      </c>
      <c r="E550" s="2" t="s">
        <v>548</v>
      </c>
    </row>
    <row r="551" spans="1:5" x14ac:dyDescent="0.2">
      <c r="A551" s="1">
        <f t="shared" si="16"/>
        <v>257.07500000000624</v>
      </c>
      <c r="B551" s="2" t="s">
        <v>549</v>
      </c>
      <c r="D551" s="1">
        <f t="shared" si="17"/>
        <v>256.82500000000624</v>
      </c>
      <c r="E551" s="2" t="s">
        <v>549</v>
      </c>
    </row>
    <row r="552" spans="1:5" x14ac:dyDescent="0.2">
      <c r="A552" s="1">
        <f t="shared" si="16"/>
        <v>257.25000000000625</v>
      </c>
      <c r="B552" s="2" t="s">
        <v>550</v>
      </c>
      <c r="D552" s="1">
        <f t="shared" si="17"/>
        <v>257.00000000000625</v>
      </c>
      <c r="E552" s="2" t="s">
        <v>550</v>
      </c>
    </row>
    <row r="553" spans="1:5" x14ac:dyDescent="0.2">
      <c r="A553" s="1">
        <f t="shared" si="16"/>
        <v>257.42500000000626</v>
      </c>
      <c r="B553" s="2" t="s">
        <v>551</v>
      </c>
      <c r="D553" s="1">
        <f t="shared" si="17"/>
        <v>257.17500000000626</v>
      </c>
      <c r="E553" s="2" t="s">
        <v>551</v>
      </c>
    </row>
    <row r="554" spans="1:5" x14ac:dyDescent="0.2">
      <c r="A554" s="1">
        <f t="shared" si="16"/>
        <v>257.60000000000628</v>
      </c>
      <c r="B554" s="2" t="s">
        <v>552</v>
      </c>
      <c r="D554" s="1">
        <f t="shared" si="17"/>
        <v>257.35000000000628</v>
      </c>
      <c r="E554" s="2" t="s">
        <v>552</v>
      </c>
    </row>
    <row r="555" spans="1:5" x14ac:dyDescent="0.2">
      <c r="A555" s="1">
        <f t="shared" si="16"/>
        <v>257.77500000000629</v>
      </c>
      <c r="B555" s="2" t="s">
        <v>553</v>
      </c>
      <c r="D555" s="1">
        <f t="shared" si="17"/>
        <v>257.52500000000629</v>
      </c>
      <c r="E555" s="2" t="s">
        <v>553</v>
      </c>
    </row>
    <row r="556" spans="1:5" x14ac:dyDescent="0.2">
      <c r="A556" s="1">
        <f t="shared" si="16"/>
        <v>257.9500000000063</v>
      </c>
      <c r="B556" s="2" t="s">
        <v>554</v>
      </c>
      <c r="D556" s="1">
        <f t="shared" si="17"/>
        <v>257.7000000000063</v>
      </c>
      <c r="E556" s="2" t="s">
        <v>554</v>
      </c>
    </row>
    <row r="557" spans="1:5" x14ac:dyDescent="0.2">
      <c r="A557" s="1">
        <f t="shared" si="16"/>
        <v>258.12500000000631</v>
      </c>
      <c r="B557" s="2" t="s">
        <v>555</v>
      </c>
      <c r="D557" s="1">
        <f t="shared" si="17"/>
        <v>257.87500000000631</v>
      </c>
      <c r="E557" s="2" t="s">
        <v>555</v>
      </c>
    </row>
    <row r="558" spans="1:5" x14ac:dyDescent="0.2">
      <c r="A558" s="1">
        <f t="shared" si="16"/>
        <v>258.30000000000632</v>
      </c>
      <c r="B558" s="2" t="s">
        <v>556</v>
      </c>
      <c r="D558" s="1">
        <f t="shared" si="17"/>
        <v>258.05000000000632</v>
      </c>
      <c r="E558" s="2" t="s">
        <v>556</v>
      </c>
    </row>
    <row r="559" spans="1:5" x14ac:dyDescent="0.2">
      <c r="A559" s="1">
        <f t="shared" si="16"/>
        <v>258.47500000000633</v>
      </c>
      <c r="B559" s="2" t="s">
        <v>557</v>
      </c>
      <c r="D559" s="1">
        <f t="shared" si="17"/>
        <v>258.22500000000633</v>
      </c>
      <c r="E559" s="2" t="s">
        <v>557</v>
      </c>
    </row>
    <row r="560" spans="1:5" x14ac:dyDescent="0.2">
      <c r="A560" s="1">
        <f t="shared" si="16"/>
        <v>258.65000000000634</v>
      </c>
      <c r="B560" s="2" t="s">
        <v>558</v>
      </c>
      <c r="D560" s="1">
        <f t="shared" si="17"/>
        <v>258.40000000000634</v>
      </c>
      <c r="E560" s="2" t="s">
        <v>558</v>
      </c>
    </row>
    <row r="561" spans="1:5" x14ac:dyDescent="0.2">
      <c r="A561" s="1">
        <f t="shared" si="16"/>
        <v>258.82500000000636</v>
      </c>
      <c r="B561" s="2" t="s">
        <v>559</v>
      </c>
      <c r="D561" s="1">
        <f t="shared" si="17"/>
        <v>258.57500000000636</v>
      </c>
      <c r="E561" s="2" t="s">
        <v>559</v>
      </c>
    </row>
    <row r="562" spans="1:5" x14ac:dyDescent="0.2">
      <c r="A562" s="1">
        <f t="shared" si="16"/>
        <v>259.00000000000637</v>
      </c>
      <c r="B562" s="2" t="s">
        <v>560</v>
      </c>
      <c r="D562" s="1">
        <f t="shared" si="17"/>
        <v>258.75000000000637</v>
      </c>
      <c r="E562" s="2" t="s">
        <v>560</v>
      </c>
    </row>
    <row r="563" spans="1:5" x14ac:dyDescent="0.2">
      <c r="A563" s="1">
        <f t="shared" si="16"/>
        <v>259.17500000000638</v>
      </c>
      <c r="B563" s="2" t="s">
        <v>561</v>
      </c>
      <c r="D563" s="1">
        <f t="shared" si="17"/>
        <v>258.92500000000638</v>
      </c>
      <c r="E563" s="2" t="s">
        <v>561</v>
      </c>
    </row>
    <row r="564" spans="1:5" x14ac:dyDescent="0.2">
      <c r="A564" s="1">
        <f t="shared" si="16"/>
        <v>259.35000000000639</v>
      </c>
      <c r="B564" s="2" t="s">
        <v>562</v>
      </c>
      <c r="D564" s="1">
        <f t="shared" si="17"/>
        <v>259.10000000000639</v>
      </c>
      <c r="E564" s="2" t="s">
        <v>562</v>
      </c>
    </row>
    <row r="565" spans="1:5" x14ac:dyDescent="0.2">
      <c r="A565" s="1">
        <f t="shared" si="16"/>
        <v>259.5250000000064</v>
      </c>
      <c r="B565" s="2" t="s">
        <v>563</v>
      </c>
      <c r="D565" s="1">
        <f t="shared" si="17"/>
        <v>259.2750000000064</v>
      </c>
      <c r="E565" s="2" t="s">
        <v>563</v>
      </c>
    </row>
    <row r="566" spans="1:5" x14ac:dyDescent="0.2">
      <c r="A566" s="1">
        <f t="shared" si="16"/>
        <v>259.70000000000641</v>
      </c>
      <c r="B566" s="2" t="s">
        <v>564</v>
      </c>
      <c r="D566" s="1">
        <f t="shared" si="17"/>
        <v>259.45000000000641</v>
      </c>
      <c r="E566" s="2" t="s">
        <v>564</v>
      </c>
    </row>
    <row r="567" spans="1:5" x14ac:dyDescent="0.2">
      <c r="A567" s="1">
        <f t="shared" si="16"/>
        <v>259.87500000000642</v>
      </c>
      <c r="B567" s="2" t="s">
        <v>565</v>
      </c>
      <c r="D567" s="1">
        <f t="shared" si="17"/>
        <v>259.62500000000642</v>
      </c>
      <c r="E567" s="2" t="s">
        <v>565</v>
      </c>
    </row>
    <row r="568" spans="1:5" x14ac:dyDescent="0.2">
      <c r="A568" s="1">
        <f t="shared" si="16"/>
        <v>260.05000000000643</v>
      </c>
      <c r="B568" s="2" t="s">
        <v>566</v>
      </c>
      <c r="D568" s="1">
        <f t="shared" si="17"/>
        <v>259.80000000000643</v>
      </c>
      <c r="E568" s="2" t="s">
        <v>566</v>
      </c>
    </row>
    <row r="569" spans="1:5" x14ac:dyDescent="0.2">
      <c r="A569" s="1">
        <f t="shared" si="16"/>
        <v>260.22500000000645</v>
      </c>
      <c r="B569" s="2" t="s">
        <v>567</v>
      </c>
      <c r="D569" s="1">
        <f t="shared" si="17"/>
        <v>259.97500000000645</v>
      </c>
      <c r="E569" s="2" t="s">
        <v>567</v>
      </c>
    </row>
    <row r="570" spans="1:5" x14ac:dyDescent="0.2">
      <c r="A570" s="1">
        <f t="shared" si="16"/>
        <v>260.40000000000646</v>
      </c>
      <c r="B570" s="2" t="s">
        <v>568</v>
      </c>
      <c r="D570" s="1">
        <f t="shared" si="17"/>
        <v>260.15000000000646</v>
      </c>
      <c r="E570" s="2" t="s">
        <v>568</v>
      </c>
    </row>
    <row r="571" spans="1:5" x14ac:dyDescent="0.2">
      <c r="A571" s="1">
        <f t="shared" si="16"/>
        <v>260.57500000000647</v>
      </c>
      <c r="B571" s="2" t="s">
        <v>569</v>
      </c>
      <c r="D571" s="1">
        <f t="shared" si="17"/>
        <v>260.32500000000647</v>
      </c>
      <c r="E571" s="2" t="s">
        <v>569</v>
      </c>
    </row>
    <row r="572" spans="1:5" x14ac:dyDescent="0.2">
      <c r="A572" s="1">
        <f t="shared" si="16"/>
        <v>260.75000000000648</v>
      </c>
      <c r="B572" s="2" t="s">
        <v>570</v>
      </c>
      <c r="D572" s="1">
        <f t="shared" si="17"/>
        <v>260.50000000000648</v>
      </c>
      <c r="E572" s="2" t="s">
        <v>570</v>
      </c>
    </row>
    <row r="573" spans="1:5" x14ac:dyDescent="0.2">
      <c r="A573" s="1">
        <f t="shared" si="16"/>
        <v>260.92500000000649</v>
      </c>
      <c r="B573" s="2" t="s">
        <v>571</v>
      </c>
      <c r="D573" s="1">
        <f t="shared" si="17"/>
        <v>260.67500000000649</v>
      </c>
      <c r="E573" s="2" t="s">
        <v>571</v>
      </c>
    </row>
    <row r="574" spans="1:5" x14ac:dyDescent="0.2">
      <c r="A574" s="1">
        <f t="shared" si="16"/>
        <v>261.1000000000065</v>
      </c>
      <c r="B574" s="2" t="s">
        <v>572</v>
      </c>
      <c r="D574" s="1">
        <f t="shared" si="17"/>
        <v>260.8500000000065</v>
      </c>
      <c r="E574" s="2" t="s">
        <v>572</v>
      </c>
    </row>
    <row r="575" spans="1:5" x14ac:dyDescent="0.2">
      <c r="A575" s="1">
        <f t="shared" si="16"/>
        <v>261.27500000000651</v>
      </c>
      <c r="B575" s="2" t="s">
        <v>573</v>
      </c>
      <c r="D575" s="1">
        <f t="shared" si="17"/>
        <v>261.02500000000651</v>
      </c>
      <c r="E575" s="2" t="s">
        <v>573</v>
      </c>
    </row>
    <row r="576" spans="1:5" x14ac:dyDescent="0.2">
      <c r="A576" s="1">
        <f t="shared" si="16"/>
        <v>261.45000000000653</v>
      </c>
      <c r="B576" s="2" t="s">
        <v>574</v>
      </c>
      <c r="D576" s="1">
        <f t="shared" si="17"/>
        <v>261.20000000000653</v>
      </c>
      <c r="E576" s="2" t="s">
        <v>574</v>
      </c>
    </row>
    <row r="577" spans="1:5" x14ac:dyDescent="0.2">
      <c r="A577" s="1">
        <f t="shared" si="16"/>
        <v>261.62500000000654</v>
      </c>
      <c r="B577" s="2" t="s">
        <v>575</v>
      </c>
      <c r="D577" s="1">
        <f t="shared" si="17"/>
        <v>261.37500000000654</v>
      </c>
      <c r="E577" s="2" t="s">
        <v>575</v>
      </c>
    </row>
    <row r="578" spans="1:5" x14ac:dyDescent="0.2">
      <c r="A578" s="1">
        <f t="shared" si="16"/>
        <v>261.80000000000655</v>
      </c>
      <c r="B578" s="2" t="s">
        <v>576</v>
      </c>
      <c r="D578" s="1">
        <f t="shared" si="17"/>
        <v>261.55000000000655</v>
      </c>
      <c r="E578" s="2" t="s">
        <v>576</v>
      </c>
    </row>
    <row r="579" spans="1:5" x14ac:dyDescent="0.2">
      <c r="A579" s="1">
        <f t="shared" si="16"/>
        <v>261.97500000000656</v>
      </c>
      <c r="B579" s="2" t="s">
        <v>577</v>
      </c>
      <c r="D579" s="1">
        <f t="shared" si="17"/>
        <v>261.72500000000656</v>
      </c>
      <c r="E579" s="2" t="s">
        <v>577</v>
      </c>
    </row>
    <row r="580" spans="1:5" x14ac:dyDescent="0.2">
      <c r="A580" s="1">
        <f t="shared" ref="A580:A643" si="18">A579+0.175</f>
        <v>262.15000000000657</v>
      </c>
      <c r="B580" s="2" t="s">
        <v>578</v>
      </c>
      <c r="D580" s="1">
        <f t="shared" ref="D580:D643" si="19">D579+0.175</f>
        <v>261.90000000000657</v>
      </c>
      <c r="E580" s="2" t="s">
        <v>578</v>
      </c>
    </row>
    <row r="581" spans="1:5" x14ac:dyDescent="0.2">
      <c r="A581" s="1">
        <f t="shared" si="18"/>
        <v>262.32500000000658</v>
      </c>
      <c r="B581" s="2" t="s">
        <v>579</v>
      </c>
      <c r="D581" s="1">
        <f t="shared" si="19"/>
        <v>262.07500000000658</v>
      </c>
      <c r="E581" s="2" t="s">
        <v>579</v>
      </c>
    </row>
    <row r="582" spans="1:5" x14ac:dyDescent="0.2">
      <c r="A582" s="1">
        <f t="shared" si="18"/>
        <v>262.50000000000659</v>
      </c>
      <c r="B582" s="2" t="s">
        <v>580</v>
      </c>
      <c r="D582" s="1">
        <f t="shared" si="19"/>
        <v>262.25000000000659</v>
      </c>
      <c r="E582" s="2" t="s">
        <v>580</v>
      </c>
    </row>
    <row r="583" spans="1:5" x14ac:dyDescent="0.2">
      <c r="A583" s="1">
        <f t="shared" si="18"/>
        <v>262.67500000000661</v>
      </c>
      <c r="B583" s="2" t="s">
        <v>581</v>
      </c>
      <c r="D583" s="1">
        <f t="shared" si="19"/>
        <v>262.42500000000661</v>
      </c>
      <c r="E583" s="2" t="s">
        <v>581</v>
      </c>
    </row>
    <row r="584" spans="1:5" x14ac:dyDescent="0.2">
      <c r="A584" s="1">
        <f t="shared" si="18"/>
        <v>262.85000000000662</v>
      </c>
      <c r="B584" s="2" t="s">
        <v>582</v>
      </c>
      <c r="D584" s="1">
        <f t="shared" si="19"/>
        <v>262.60000000000662</v>
      </c>
      <c r="E584" s="2" t="s">
        <v>582</v>
      </c>
    </row>
    <row r="585" spans="1:5" x14ac:dyDescent="0.2">
      <c r="A585" s="1">
        <f t="shared" si="18"/>
        <v>263.02500000000663</v>
      </c>
      <c r="B585" s="2" t="s">
        <v>583</v>
      </c>
      <c r="D585" s="1">
        <f t="shared" si="19"/>
        <v>262.77500000000663</v>
      </c>
      <c r="E585" s="2" t="s">
        <v>583</v>
      </c>
    </row>
    <row r="586" spans="1:5" x14ac:dyDescent="0.2">
      <c r="A586" s="1">
        <f t="shared" si="18"/>
        <v>263.20000000000664</v>
      </c>
      <c r="B586" s="2" t="s">
        <v>584</v>
      </c>
      <c r="D586" s="1">
        <f t="shared" si="19"/>
        <v>262.95000000000664</v>
      </c>
      <c r="E586" s="2" t="s">
        <v>584</v>
      </c>
    </row>
    <row r="587" spans="1:5" x14ac:dyDescent="0.2">
      <c r="A587" s="1">
        <f t="shared" si="18"/>
        <v>263.37500000000665</v>
      </c>
      <c r="B587" s="2" t="s">
        <v>585</v>
      </c>
      <c r="D587" s="1">
        <f t="shared" si="19"/>
        <v>263.12500000000665</v>
      </c>
      <c r="E587" s="2" t="s">
        <v>585</v>
      </c>
    </row>
    <row r="588" spans="1:5" x14ac:dyDescent="0.2">
      <c r="A588" s="1">
        <f t="shared" si="18"/>
        <v>263.55000000000666</v>
      </c>
      <c r="B588" s="2" t="s">
        <v>586</v>
      </c>
      <c r="D588" s="1">
        <f t="shared" si="19"/>
        <v>263.30000000000666</v>
      </c>
      <c r="E588" s="2" t="s">
        <v>586</v>
      </c>
    </row>
    <row r="589" spans="1:5" x14ac:dyDescent="0.2">
      <c r="A589" s="1">
        <f t="shared" si="18"/>
        <v>263.72500000000667</v>
      </c>
      <c r="B589" s="2" t="s">
        <v>587</v>
      </c>
      <c r="D589" s="1">
        <f t="shared" si="19"/>
        <v>263.47500000000667</v>
      </c>
      <c r="E589" s="2" t="s">
        <v>587</v>
      </c>
    </row>
    <row r="590" spans="1:5" x14ac:dyDescent="0.2">
      <c r="A590" s="1">
        <f t="shared" si="18"/>
        <v>263.90000000000668</v>
      </c>
      <c r="B590" s="2" t="s">
        <v>588</v>
      </c>
      <c r="D590" s="1">
        <f t="shared" si="19"/>
        <v>263.65000000000668</v>
      </c>
      <c r="E590" s="2" t="s">
        <v>588</v>
      </c>
    </row>
    <row r="591" spans="1:5" x14ac:dyDescent="0.2">
      <c r="A591" s="1">
        <f t="shared" si="18"/>
        <v>264.0750000000067</v>
      </c>
      <c r="B591" s="2" t="s">
        <v>589</v>
      </c>
      <c r="D591" s="1">
        <f t="shared" si="19"/>
        <v>263.8250000000067</v>
      </c>
      <c r="E591" s="2" t="s">
        <v>589</v>
      </c>
    </row>
    <row r="592" spans="1:5" x14ac:dyDescent="0.2">
      <c r="A592" s="1">
        <f t="shared" si="18"/>
        <v>264.25000000000671</v>
      </c>
      <c r="B592" s="2" t="s">
        <v>590</v>
      </c>
      <c r="D592" s="1">
        <f t="shared" si="19"/>
        <v>264.00000000000671</v>
      </c>
      <c r="E592" s="2" t="s">
        <v>590</v>
      </c>
    </row>
    <row r="593" spans="1:5" x14ac:dyDescent="0.2">
      <c r="A593" s="1">
        <f t="shared" si="18"/>
        <v>264.42500000000672</v>
      </c>
      <c r="B593" s="2" t="s">
        <v>591</v>
      </c>
      <c r="D593" s="1">
        <f t="shared" si="19"/>
        <v>264.17500000000672</v>
      </c>
      <c r="E593" s="2" t="s">
        <v>591</v>
      </c>
    </row>
    <row r="594" spans="1:5" x14ac:dyDescent="0.2">
      <c r="A594" s="1">
        <f t="shared" si="18"/>
        <v>264.60000000000673</v>
      </c>
      <c r="B594" s="2" t="s">
        <v>592</v>
      </c>
      <c r="D594" s="1">
        <f t="shared" si="19"/>
        <v>264.35000000000673</v>
      </c>
      <c r="E594" s="2" t="s">
        <v>592</v>
      </c>
    </row>
    <row r="595" spans="1:5" x14ac:dyDescent="0.2">
      <c r="A595" s="1">
        <f t="shared" si="18"/>
        <v>264.77500000000674</v>
      </c>
      <c r="B595" s="2" t="s">
        <v>593</v>
      </c>
      <c r="D595" s="1">
        <f t="shared" si="19"/>
        <v>264.52500000000674</v>
      </c>
      <c r="E595" s="2" t="s">
        <v>593</v>
      </c>
    </row>
    <row r="596" spans="1:5" x14ac:dyDescent="0.2">
      <c r="A596" s="1">
        <f t="shared" si="18"/>
        <v>264.95000000000675</v>
      </c>
      <c r="B596" s="2" t="s">
        <v>594</v>
      </c>
      <c r="D596" s="1">
        <f t="shared" si="19"/>
        <v>264.70000000000675</v>
      </c>
      <c r="E596" s="2" t="s">
        <v>594</v>
      </c>
    </row>
    <row r="597" spans="1:5" x14ac:dyDescent="0.2">
      <c r="A597" s="1">
        <f t="shared" si="18"/>
        <v>265.12500000000676</v>
      </c>
      <c r="B597" s="2" t="s">
        <v>595</v>
      </c>
      <c r="D597" s="1">
        <f t="shared" si="19"/>
        <v>264.87500000000676</v>
      </c>
      <c r="E597" s="2" t="s">
        <v>595</v>
      </c>
    </row>
    <row r="598" spans="1:5" x14ac:dyDescent="0.2">
      <c r="A598" s="1">
        <f t="shared" si="18"/>
        <v>265.30000000000678</v>
      </c>
      <c r="B598" s="2" t="s">
        <v>596</v>
      </c>
      <c r="D598" s="1">
        <f t="shared" si="19"/>
        <v>265.05000000000678</v>
      </c>
      <c r="E598" s="2" t="s">
        <v>596</v>
      </c>
    </row>
    <row r="599" spans="1:5" x14ac:dyDescent="0.2">
      <c r="A599" s="1">
        <f t="shared" si="18"/>
        <v>265.47500000000679</v>
      </c>
      <c r="B599" s="2" t="s">
        <v>597</v>
      </c>
      <c r="D599" s="1">
        <f t="shared" si="19"/>
        <v>265.22500000000679</v>
      </c>
      <c r="E599" s="2" t="s">
        <v>597</v>
      </c>
    </row>
    <row r="600" spans="1:5" x14ac:dyDescent="0.2">
      <c r="A600" s="1">
        <f t="shared" si="18"/>
        <v>265.6500000000068</v>
      </c>
      <c r="B600" s="2" t="s">
        <v>598</v>
      </c>
      <c r="D600" s="1">
        <f t="shared" si="19"/>
        <v>265.4000000000068</v>
      </c>
      <c r="E600" s="2" t="s">
        <v>598</v>
      </c>
    </row>
    <row r="601" spans="1:5" x14ac:dyDescent="0.2">
      <c r="A601" s="1">
        <f t="shared" si="18"/>
        <v>265.82500000000681</v>
      </c>
      <c r="B601" s="2" t="s">
        <v>599</v>
      </c>
      <c r="D601" s="1">
        <f t="shared" si="19"/>
        <v>265.57500000000681</v>
      </c>
      <c r="E601" s="2" t="s">
        <v>599</v>
      </c>
    </row>
    <row r="602" spans="1:5" x14ac:dyDescent="0.2">
      <c r="A602" s="1">
        <f t="shared" si="18"/>
        <v>266.00000000000682</v>
      </c>
      <c r="B602" s="2" t="s">
        <v>600</v>
      </c>
      <c r="D602" s="1">
        <f t="shared" si="19"/>
        <v>265.75000000000682</v>
      </c>
      <c r="E602" s="2" t="s">
        <v>600</v>
      </c>
    </row>
    <row r="603" spans="1:5" x14ac:dyDescent="0.2">
      <c r="A603" s="1">
        <f t="shared" si="18"/>
        <v>266.17500000000683</v>
      </c>
      <c r="B603" s="2" t="s">
        <v>601</v>
      </c>
      <c r="D603" s="1">
        <f t="shared" si="19"/>
        <v>265.92500000000683</v>
      </c>
      <c r="E603" s="2" t="s">
        <v>601</v>
      </c>
    </row>
    <row r="604" spans="1:5" x14ac:dyDescent="0.2">
      <c r="A604" s="1">
        <f t="shared" si="18"/>
        <v>266.35000000000684</v>
      </c>
      <c r="B604" s="2" t="s">
        <v>602</v>
      </c>
      <c r="D604" s="1">
        <f t="shared" si="19"/>
        <v>266.10000000000684</v>
      </c>
      <c r="E604" s="2" t="s">
        <v>602</v>
      </c>
    </row>
    <row r="605" spans="1:5" x14ac:dyDescent="0.2">
      <c r="A605" s="1">
        <f t="shared" si="18"/>
        <v>266.52500000000686</v>
      </c>
      <c r="B605" s="2" t="s">
        <v>603</v>
      </c>
      <c r="D605" s="1">
        <f t="shared" si="19"/>
        <v>266.27500000000686</v>
      </c>
      <c r="E605" s="2" t="s">
        <v>603</v>
      </c>
    </row>
    <row r="606" spans="1:5" x14ac:dyDescent="0.2">
      <c r="A606" s="1">
        <f t="shared" si="18"/>
        <v>266.70000000000687</v>
      </c>
      <c r="B606" s="2" t="s">
        <v>604</v>
      </c>
      <c r="D606" s="1">
        <f t="shared" si="19"/>
        <v>266.45000000000687</v>
      </c>
      <c r="E606" s="2" t="s">
        <v>604</v>
      </c>
    </row>
    <row r="607" spans="1:5" x14ac:dyDescent="0.2">
      <c r="A607" s="1">
        <f t="shared" si="18"/>
        <v>266.87500000000688</v>
      </c>
      <c r="B607" s="2" t="s">
        <v>605</v>
      </c>
      <c r="D607" s="1">
        <f t="shared" si="19"/>
        <v>266.62500000000688</v>
      </c>
      <c r="E607" s="2" t="s">
        <v>605</v>
      </c>
    </row>
    <row r="608" spans="1:5" x14ac:dyDescent="0.2">
      <c r="A608" s="1">
        <f t="shared" si="18"/>
        <v>267.05000000000689</v>
      </c>
      <c r="B608" s="2" t="s">
        <v>606</v>
      </c>
      <c r="D608" s="1">
        <f t="shared" si="19"/>
        <v>266.80000000000689</v>
      </c>
      <c r="E608" s="2" t="s">
        <v>606</v>
      </c>
    </row>
    <row r="609" spans="1:5" x14ac:dyDescent="0.2">
      <c r="A609" s="1">
        <f t="shared" si="18"/>
        <v>267.2250000000069</v>
      </c>
      <c r="B609" s="2" t="s">
        <v>607</v>
      </c>
      <c r="D609" s="1">
        <f t="shared" si="19"/>
        <v>266.9750000000069</v>
      </c>
      <c r="E609" s="2" t="s">
        <v>607</v>
      </c>
    </row>
    <row r="610" spans="1:5" x14ac:dyDescent="0.2">
      <c r="A610" s="1">
        <f t="shared" si="18"/>
        <v>267.40000000000691</v>
      </c>
      <c r="B610" s="2" t="s">
        <v>608</v>
      </c>
      <c r="D610" s="1">
        <f t="shared" si="19"/>
        <v>267.15000000000691</v>
      </c>
      <c r="E610" s="2" t="s">
        <v>608</v>
      </c>
    </row>
    <row r="611" spans="1:5" x14ac:dyDescent="0.2">
      <c r="A611" s="1">
        <f t="shared" si="18"/>
        <v>267.57500000000692</v>
      </c>
      <c r="B611" s="2" t="s">
        <v>609</v>
      </c>
      <c r="D611" s="1">
        <f t="shared" si="19"/>
        <v>267.32500000000692</v>
      </c>
      <c r="E611" s="2" t="s">
        <v>609</v>
      </c>
    </row>
    <row r="612" spans="1:5" x14ac:dyDescent="0.2">
      <c r="A612" s="1">
        <f t="shared" si="18"/>
        <v>267.75000000000693</v>
      </c>
      <c r="B612" s="2" t="s">
        <v>610</v>
      </c>
      <c r="D612" s="1">
        <f t="shared" si="19"/>
        <v>267.50000000000693</v>
      </c>
      <c r="E612" s="2" t="s">
        <v>610</v>
      </c>
    </row>
    <row r="613" spans="1:5" x14ac:dyDescent="0.2">
      <c r="A613" s="1">
        <f t="shared" si="18"/>
        <v>267.92500000000695</v>
      </c>
      <c r="B613" s="2" t="s">
        <v>611</v>
      </c>
      <c r="D613" s="1">
        <f t="shared" si="19"/>
        <v>267.67500000000695</v>
      </c>
      <c r="E613" s="2" t="s">
        <v>611</v>
      </c>
    </row>
    <row r="614" spans="1:5" x14ac:dyDescent="0.2">
      <c r="A614" s="1">
        <f t="shared" si="18"/>
        <v>268.10000000000696</v>
      </c>
      <c r="B614" s="2" t="s">
        <v>612</v>
      </c>
      <c r="D614" s="1">
        <f t="shared" si="19"/>
        <v>267.85000000000696</v>
      </c>
      <c r="E614" s="2" t="s">
        <v>612</v>
      </c>
    </row>
    <row r="615" spans="1:5" x14ac:dyDescent="0.2">
      <c r="A615" s="1">
        <f t="shared" si="18"/>
        <v>268.27500000000697</v>
      </c>
      <c r="B615" s="2" t="s">
        <v>613</v>
      </c>
      <c r="D615" s="1">
        <f t="shared" si="19"/>
        <v>268.02500000000697</v>
      </c>
      <c r="E615" s="2" t="s">
        <v>613</v>
      </c>
    </row>
    <row r="616" spans="1:5" x14ac:dyDescent="0.2">
      <c r="A616" s="1">
        <f t="shared" si="18"/>
        <v>268.45000000000698</v>
      </c>
      <c r="B616" s="2" t="s">
        <v>614</v>
      </c>
      <c r="D616" s="1">
        <f t="shared" si="19"/>
        <v>268.20000000000698</v>
      </c>
      <c r="E616" s="2" t="s">
        <v>614</v>
      </c>
    </row>
    <row r="617" spans="1:5" x14ac:dyDescent="0.2">
      <c r="A617" s="1">
        <f t="shared" si="18"/>
        <v>268.62500000000699</v>
      </c>
      <c r="B617" s="2" t="s">
        <v>615</v>
      </c>
      <c r="D617" s="1">
        <f t="shared" si="19"/>
        <v>268.37500000000699</v>
      </c>
      <c r="E617" s="2" t="s">
        <v>615</v>
      </c>
    </row>
    <row r="618" spans="1:5" x14ac:dyDescent="0.2">
      <c r="A618" s="1">
        <f t="shared" si="18"/>
        <v>268.800000000007</v>
      </c>
      <c r="B618" s="2" t="s">
        <v>616</v>
      </c>
      <c r="D618" s="1">
        <f t="shared" si="19"/>
        <v>268.550000000007</v>
      </c>
      <c r="E618" s="2" t="s">
        <v>616</v>
      </c>
    </row>
    <row r="619" spans="1:5" x14ac:dyDescent="0.2">
      <c r="A619" s="1">
        <f t="shared" si="18"/>
        <v>268.97500000000701</v>
      </c>
      <c r="B619" s="2" t="s">
        <v>617</v>
      </c>
      <c r="D619" s="1">
        <f t="shared" si="19"/>
        <v>268.72500000000701</v>
      </c>
      <c r="E619" s="2" t="s">
        <v>617</v>
      </c>
    </row>
    <row r="620" spans="1:5" x14ac:dyDescent="0.2">
      <c r="A620" s="1">
        <f t="shared" si="18"/>
        <v>269.15000000000703</v>
      </c>
      <c r="B620" s="2" t="s">
        <v>618</v>
      </c>
      <c r="D620" s="1">
        <f t="shared" si="19"/>
        <v>268.90000000000703</v>
      </c>
      <c r="E620" s="2" t="s">
        <v>618</v>
      </c>
    </row>
    <row r="621" spans="1:5" x14ac:dyDescent="0.2">
      <c r="A621" s="1">
        <f t="shared" si="18"/>
        <v>269.32500000000704</v>
      </c>
      <c r="B621" s="2" t="s">
        <v>619</v>
      </c>
      <c r="D621" s="1">
        <f t="shared" si="19"/>
        <v>269.07500000000704</v>
      </c>
      <c r="E621" s="2" t="s">
        <v>619</v>
      </c>
    </row>
    <row r="622" spans="1:5" x14ac:dyDescent="0.2">
      <c r="A622" s="1">
        <f t="shared" si="18"/>
        <v>269.50000000000705</v>
      </c>
      <c r="B622" s="2" t="s">
        <v>620</v>
      </c>
      <c r="D622" s="1">
        <f t="shared" si="19"/>
        <v>269.25000000000705</v>
      </c>
      <c r="E622" s="2" t="s">
        <v>620</v>
      </c>
    </row>
    <row r="623" spans="1:5" x14ac:dyDescent="0.2">
      <c r="A623" s="1">
        <f t="shared" si="18"/>
        <v>269.67500000000706</v>
      </c>
      <c r="B623" s="2" t="s">
        <v>621</v>
      </c>
      <c r="D623" s="1">
        <f t="shared" si="19"/>
        <v>269.42500000000706</v>
      </c>
      <c r="E623" s="2" t="s">
        <v>621</v>
      </c>
    </row>
    <row r="624" spans="1:5" x14ac:dyDescent="0.2">
      <c r="A624" s="1">
        <f t="shared" si="18"/>
        <v>269.85000000000707</v>
      </c>
      <c r="B624" s="2" t="s">
        <v>622</v>
      </c>
      <c r="D624" s="1">
        <f t="shared" si="19"/>
        <v>269.60000000000707</v>
      </c>
      <c r="E624" s="2" t="s">
        <v>622</v>
      </c>
    </row>
    <row r="625" spans="1:5" x14ac:dyDescent="0.2">
      <c r="A625" s="1">
        <f t="shared" si="18"/>
        <v>270.02500000000708</v>
      </c>
      <c r="B625" s="2" t="s">
        <v>623</v>
      </c>
      <c r="D625" s="1">
        <f t="shared" si="19"/>
        <v>269.77500000000708</v>
      </c>
      <c r="E625" s="2" t="s">
        <v>623</v>
      </c>
    </row>
    <row r="626" spans="1:5" x14ac:dyDescent="0.2">
      <c r="A626" s="1">
        <f t="shared" si="18"/>
        <v>270.20000000000709</v>
      </c>
      <c r="B626" s="2" t="s">
        <v>624</v>
      </c>
      <c r="D626" s="1">
        <f t="shared" si="19"/>
        <v>269.95000000000709</v>
      </c>
      <c r="E626" s="2" t="s">
        <v>624</v>
      </c>
    </row>
    <row r="627" spans="1:5" x14ac:dyDescent="0.2">
      <c r="A627" s="1">
        <f t="shared" si="18"/>
        <v>270.37500000000711</v>
      </c>
      <c r="B627" s="2" t="s">
        <v>625</v>
      </c>
      <c r="D627" s="1">
        <f t="shared" si="19"/>
        <v>270.12500000000711</v>
      </c>
      <c r="E627" s="2" t="s">
        <v>625</v>
      </c>
    </row>
    <row r="628" spans="1:5" x14ac:dyDescent="0.2">
      <c r="A628" s="1">
        <f t="shared" si="18"/>
        <v>270.55000000000712</v>
      </c>
      <c r="B628" s="2" t="s">
        <v>626</v>
      </c>
      <c r="D628" s="1">
        <f t="shared" si="19"/>
        <v>270.30000000000712</v>
      </c>
      <c r="E628" s="2" t="s">
        <v>626</v>
      </c>
    </row>
    <row r="629" spans="1:5" x14ac:dyDescent="0.2">
      <c r="A629" s="1">
        <f t="shared" si="18"/>
        <v>270.72500000000713</v>
      </c>
      <c r="B629" s="2" t="s">
        <v>627</v>
      </c>
      <c r="D629" s="1">
        <f t="shared" si="19"/>
        <v>270.47500000000713</v>
      </c>
      <c r="E629" s="2" t="s">
        <v>627</v>
      </c>
    </row>
    <row r="630" spans="1:5" x14ac:dyDescent="0.2">
      <c r="A630" s="1">
        <f t="shared" si="18"/>
        <v>270.90000000000714</v>
      </c>
      <c r="B630" s="2" t="s">
        <v>628</v>
      </c>
      <c r="D630" s="1">
        <f t="shared" si="19"/>
        <v>270.65000000000714</v>
      </c>
      <c r="E630" s="2" t="s">
        <v>628</v>
      </c>
    </row>
    <row r="631" spans="1:5" x14ac:dyDescent="0.2">
      <c r="A631" s="1">
        <f t="shared" si="18"/>
        <v>271.07500000000715</v>
      </c>
      <c r="B631" s="2" t="s">
        <v>629</v>
      </c>
      <c r="D631" s="1">
        <f t="shared" si="19"/>
        <v>270.82500000000715</v>
      </c>
      <c r="E631" s="2" t="s">
        <v>629</v>
      </c>
    </row>
    <row r="632" spans="1:5" x14ac:dyDescent="0.2">
      <c r="A632" s="1">
        <f t="shared" si="18"/>
        <v>271.25000000000716</v>
      </c>
      <c r="B632" s="2" t="s">
        <v>630</v>
      </c>
      <c r="D632" s="1">
        <f t="shared" si="19"/>
        <v>271.00000000000716</v>
      </c>
      <c r="E632" s="2" t="s">
        <v>630</v>
      </c>
    </row>
    <row r="633" spans="1:5" x14ac:dyDescent="0.2">
      <c r="A633" s="1">
        <f t="shared" si="18"/>
        <v>271.42500000000717</v>
      </c>
      <c r="B633" s="2" t="s">
        <v>631</v>
      </c>
      <c r="D633" s="1">
        <f t="shared" si="19"/>
        <v>271.17500000000717</v>
      </c>
      <c r="E633" s="2" t="s">
        <v>631</v>
      </c>
    </row>
    <row r="634" spans="1:5" x14ac:dyDescent="0.2">
      <c r="A634" s="1">
        <f t="shared" si="18"/>
        <v>271.60000000000719</v>
      </c>
      <c r="B634" s="2" t="s">
        <v>632</v>
      </c>
      <c r="D634" s="1">
        <f t="shared" si="19"/>
        <v>271.35000000000719</v>
      </c>
      <c r="E634" s="2" t="s">
        <v>632</v>
      </c>
    </row>
    <row r="635" spans="1:5" x14ac:dyDescent="0.2">
      <c r="A635" s="1">
        <f t="shared" si="18"/>
        <v>271.7750000000072</v>
      </c>
      <c r="B635" s="2" t="s">
        <v>633</v>
      </c>
      <c r="D635" s="1">
        <f t="shared" si="19"/>
        <v>271.5250000000072</v>
      </c>
      <c r="E635" s="2" t="s">
        <v>633</v>
      </c>
    </row>
    <row r="636" spans="1:5" x14ac:dyDescent="0.2">
      <c r="A636" s="1">
        <f t="shared" si="18"/>
        <v>271.95000000000721</v>
      </c>
      <c r="B636" s="2" t="s">
        <v>634</v>
      </c>
      <c r="D636" s="1">
        <f t="shared" si="19"/>
        <v>271.70000000000721</v>
      </c>
      <c r="E636" s="2" t="s">
        <v>634</v>
      </c>
    </row>
    <row r="637" spans="1:5" x14ac:dyDescent="0.2">
      <c r="A637" s="1">
        <f t="shared" si="18"/>
        <v>272.12500000000722</v>
      </c>
      <c r="B637" s="2" t="s">
        <v>635</v>
      </c>
      <c r="D637" s="1">
        <f t="shared" si="19"/>
        <v>271.87500000000722</v>
      </c>
      <c r="E637" s="2" t="s">
        <v>635</v>
      </c>
    </row>
    <row r="638" spans="1:5" x14ac:dyDescent="0.2">
      <c r="A638" s="1">
        <f t="shared" si="18"/>
        <v>272.30000000000723</v>
      </c>
      <c r="B638" s="2" t="s">
        <v>636</v>
      </c>
      <c r="D638" s="1">
        <f t="shared" si="19"/>
        <v>272.05000000000723</v>
      </c>
      <c r="E638" s="2" t="s">
        <v>636</v>
      </c>
    </row>
    <row r="639" spans="1:5" x14ac:dyDescent="0.2">
      <c r="A639" s="1">
        <f t="shared" si="18"/>
        <v>272.47500000000724</v>
      </c>
      <c r="B639" s="2" t="s">
        <v>637</v>
      </c>
      <c r="D639" s="1">
        <f t="shared" si="19"/>
        <v>272.22500000000724</v>
      </c>
      <c r="E639" s="2" t="s">
        <v>637</v>
      </c>
    </row>
    <row r="640" spans="1:5" x14ac:dyDescent="0.2">
      <c r="A640" s="1">
        <f t="shared" si="18"/>
        <v>272.65000000000725</v>
      </c>
      <c r="B640" s="2" t="s">
        <v>638</v>
      </c>
      <c r="D640" s="1">
        <f t="shared" si="19"/>
        <v>272.40000000000725</v>
      </c>
      <c r="E640" s="2" t="s">
        <v>638</v>
      </c>
    </row>
    <row r="641" spans="1:5" x14ac:dyDescent="0.2">
      <c r="A641" s="1">
        <f t="shared" si="18"/>
        <v>272.82500000000726</v>
      </c>
      <c r="B641" s="2" t="s">
        <v>639</v>
      </c>
      <c r="D641" s="1">
        <f t="shared" si="19"/>
        <v>272.57500000000726</v>
      </c>
      <c r="E641" s="2" t="s">
        <v>639</v>
      </c>
    </row>
    <row r="642" spans="1:5" x14ac:dyDescent="0.2">
      <c r="A642" s="1">
        <f t="shared" si="18"/>
        <v>273.00000000000728</v>
      </c>
      <c r="B642" s="2" t="s">
        <v>640</v>
      </c>
      <c r="D642" s="1">
        <f t="shared" si="19"/>
        <v>272.75000000000728</v>
      </c>
      <c r="E642" s="2" t="s">
        <v>640</v>
      </c>
    </row>
    <row r="643" spans="1:5" x14ac:dyDescent="0.2">
      <c r="A643" s="1">
        <f t="shared" si="18"/>
        <v>273.17500000000729</v>
      </c>
      <c r="B643" s="2" t="s">
        <v>641</v>
      </c>
      <c r="D643" s="1">
        <f t="shared" si="19"/>
        <v>272.92500000000729</v>
      </c>
      <c r="E643" s="2" t="s">
        <v>641</v>
      </c>
    </row>
    <row r="644" spans="1:5" x14ac:dyDescent="0.2">
      <c r="A644" s="1">
        <f t="shared" ref="A644:A707" si="20">A643+0.175</f>
        <v>273.3500000000073</v>
      </c>
      <c r="B644" s="2" t="s">
        <v>642</v>
      </c>
      <c r="D644" s="1">
        <f t="shared" ref="D644:D707" si="21">D643+0.175</f>
        <v>273.1000000000073</v>
      </c>
      <c r="E644" s="2" t="s">
        <v>642</v>
      </c>
    </row>
    <row r="645" spans="1:5" x14ac:dyDescent="0.2">
      <c r="A645" s="1">
        <f t="shared" si="20"/>
        <v>273.52500000000731</v>
      </c>
      <c r="B645" s="2" t="s">
        <v>643</v>
      </c>
      <c r="D645" s="1">
        <f t="shared" si="21"/>
        <v>273.27500000000731</v>
      </c>
      <c r="E645" s="2" t="s">
        <v>643</v>
      </c>
    </row>
    <row r="646" spans="1:5" x14ac:dyDescent="0.2">
      <c r="A646" s="1">
        <f t="shared" si="20"/>
        <v>273.70000000000732</v>
      </c>
      <c r="B646" s="2" t="s">
        <v>644</v>
      </c>
      <c r="D646" s="1">
        <f t="shared" si="21"/>
        <v>273.45000000000732</v>
      </c>
      <c r="E646" s="2" t="s">
        <v>644</v>
      </c>
    </row>
    <row r="647" spans="1:5" x14ac:dyDescent="0.2">
      <c r="A647" s="1">
        <f t="shared" si="20"/>
        <v>273.87500000000733</v>
      </c>
      <c r="B647" s="2" t="s">
        <v>645</v>
      </c>
      <c r="D647" s="1">
        <f t="shared" si="21"/>
        <v>273.62500000000733</v>
      </c>
      <c r="E647" s="2" t="s">
        <v>645</v>
      </c>
    </row>
    <row r="648" spans="1:5" x14ac:dyDescent="0.2">
      <c r="A648" s="1">
        <f t="shared" si="20"/>
        <v>274.05000000000734</v>
      </c>
      <c r="B648" s="2" t="s">
        <v>646</v>
      </c>
      <c r="D648" s="1">
        <f t="shared" si="21"/>
        <v>273.80000000000734</v>
      </c>
      <c r="E648" s="2" t="s">
        <v>646</v>
      </c>
    </row>
    <row r="649" spans="1:5" x14ac:dyDescent="0.2">
      <c r="A649" s="1">
        <f t="shared" si="20"/>
        <v>274.22500000000736</v>
      </c>
      <c r="B649" s="2" t="s">
        <v>647</v>
      </c>
      <c r="D649" s="1">
        <f t="shared" si="21"/>
        <v>273.97500000000736</v>
      </c>
      <c r="E649" s="2" t="s">
        <v>647</v>
      </c>
    </row>
    <row r="650" spans="1:5" x14ac:dyDescent="0.2">
      <c r="A650" s="1">
        <f t="shared" si="20"/>
        <v>274.40000000000737</v>
      </c>
      <c r="B650" s="2" t="s">
        <v>648</v>
      </c>
      <c r="D650" s="1">
        <f t="shared" si="21"/>
        <v>274.15000000000737</v>
      </c>
      <c r="E650" s="2" t="s">
        <v>648</v>
      </c>
    </row>
    <row r="651" spans="1:5" x14ac:dyDescent="0.2">
      <c r="A651" s="1">
        <f t="shared" si="20"/>
        <v>274.57500000000738</v>
      </c>
      <c r="B651" s="2" t="s">
        <v>649</v>
      </c>
      <c r="D651" s="1">
        <f t="shared" si="21"/>
        <v>274.32500000000738</v>
      </c>
      <c r="E651" s="2" t="s">
        <v>649</v>
      </c>
    </row>
    <row r="652" spans="1:5" x14ac:dyDescent="0.2">
      <c r="A652" s="1">
        <f t="shared" si="20"/>
        <v>274.75000000000739</v>
      </c>
      <c r="B652" s="2" t="s">
        <v>650</v>
      </c>
      <c r="D652" s="1">
        <f t="shared" si="21"/>
        <v>274.50000000000739</v>
      </c>
      <c r="E652" s="2" t="s">
        <v>650</v>
      </c>
    </row>
    <row r="653" spans="1:5" x14ac:dyDescent="0.2">
      <c r="A653" s="1">
        <f t="shared" si="20"/>
        <v>274.9250000000074</v>
      </c>
      <c r="B653" s="2" t="s">
        <v>651</v>
      </c>
      <c r="D653" s="1">
        <f t="shared" si="21"/>
        <v>274.6750000000074</v>
      </c>
      <c r="E653" s="2" t="s">
        <v>651</v>
      </c>
    </row>
    <row r="654" spans="1:5" x14ac:dyDescent="0.2">
      <c r="A654" s="1">
        <f t="shared" si="20"/>
        <v>275.10000000000741</v>
      </c>
      <c r="B654" s="2" t="s">
        <v>652</v>
      </c>
      <c r="D654" s="1">
        <f t="shared" si="21"/>
        <v>274.85000000000741</v>
      </c>
      <c r="E654" s="2" t="s">
        <v>652</v>
      </c>
    </row>
    <row r="655" spans="1:5" x14ac:dyDescent="0.2">
      <c r="A655" s="1">
        <f t="shared" si="20"/>
        <v>275.27500000000742</v>
      </c>
      <c r="B655" s="2" t="s">
        <v>653</v>
      </c>
      <c r="D655" s="1">
        <f t="shared" si="21"/>
        <v>275.02500000000742</v>
      </c>
      <c r="E655" s="2" t="s">
        <v>653</v>
      </c>
    </row>
    <row r="656" spans="1:5" x14ac:dyDescent="0.2">
      <c r="A656" s="1">
        <f t="shared" si="20"/>
        <v>275.45000000000744</v>
      </c>
      <c r="B656" s="2" t="s">
        <v>654</v>
      </c>
      <c r="D656" s="1">
        <f t="shared" si="21"/>
        <v>275.20000000000744</v>
      </c>
      <c r="E656" s="2" t="s">
        <v>654</v>
      </c>
    </row>
    <row r="657" spans="1:5" x14ac:dyDescent="0.2">
      <c r="A657" s="1">
        <f t="shared" si="20"/>
        <v>275.62500000000745</v>
      </c>
      <c r="B657" s="2" t="s">
        <v>655</v>
      </c>
      <c r="D657" s="1">
        <f t="shared" si="21"/>
        <v>275.37500000000745</v>
      </c>
      <c r="E657" s="2" t="s">
        <v>655</v>
      </c>
    </row>
    <row r="658" spans="1:5" x14ac:dyDescent="0.2">
      <c r="A658" s="1">
        <f t="shared" si="20"/>
        <v>275.80000000000746</v>
      </c>
      <c r="B658" s="2" t="s">
        <v>656</v>
      </c>
      <c r="D658" s="1">
        <f t="shared" si="21"/>
        <v>275.55000000000746</v>
      </c>
      <c r="E658" s="2" t="s">
        <v>656</v>
      </c>
    </row>
    <row r="659" spans="1:5" x14ac:dyDescent="0.2">
      <c r="A659" s="1">
        <f t="shared" si="20"/>
        <v>275.97500000000747</v>
      </c>
      <c r="B659" s="2" t="s">
        <v>657</v>
      </c>
      <c r="D659" s="1">
        <f t="shared" si="21"/>
        <v>275.72500000000747</v>
      </c>
      <c r="E659" s="2" t="s">
        <v>657</v>
      </c>
    </row>
    <row r="660" spans="1:5" x14ac:dyDescent="0.2">
      <c r="A660" s="1">
        <f t="shared" si="20"/>
        <v>276.15000000000748</v>
      </c>
      <c r="B660" s="2" t="s">
        <v>658</v>
      </c>
      <c r="D660" s="1">
        <f t="shared" si="21"/>
        <v>275.90000000000748</v>
      </c>
      <c r="E660" s="2" t="s">
        <v>658</v>
      </c>
    </row>
    <row r="661" spans="1:5" x14ac:dyDescent="0.2">
      <c r="A661" s="1">
        <f t="shared" si="20"/>
        <v>276.32500000000749</v>
      </c>
      <c r="B661" s="2" t="s">
        <v>659</v>
      </c>
      <c r="D661" s="1">
        <f t="shared" si="21"/>
        <v>276.07500000000749</v>
      </c>
      <c r="E661" s="2" t="s">
        <v>659</v>
      </c>
    </row>
    <row r="662" spans="1:5" x14ac:dyDescent="0.2">
      <c r="A662" s="1">
        <f t="shared" si="20"/>
        <v>276.5000000000075</v>
      </c>
      <c r="B662" s="2" t="s">
        <v>660</v>
      </c>
      <c r="D662" s="1">
        <f t="shared" si="21"/>
        <v>276.2500000000075</v>
      </c>
      <c r="E662" s="2" t="s">
        <v>660</v>
      </c>
    </row>
    <row r="663" spans="1:5" x14ac:dyDescent="0.2">
      <c r="A663" s="1">
        <f t="shared" si="20"/>
        <v>276.67500000000751</v>
      </c>
      <c r="B663" s="2" t="s">
        <v>661</v>
      </c>
      <c r="D663" s="1">
        <f t="shared" si="21"/>
        <v>276.42500000000751</v>
      </c>
      <c r="E663" s="2" t="s">
        <v>661</v>
      </c>
    </row>
    <row r="664" spans="1:5" x14ac:dyDescent="0.2">
      <c r="A664" s="1">
        <f t="shared" si="20"/>
        <v>276.85000000000753</v>
      </c>
      <c r="B664" s="2" t="s">
        <v>662</v>
      </c>
      <c r="D664" s="1">
        <f t="shared" si="21"/>
        <v>276.60000000000753</v>
      </c>
      <c r="E664" s="2" t="s">
        <v>662</v>
      </c>
    </row>
    <row r="665" spans="1:5" x14ac:dyDescent="0.2">
      <c r="A665" s="1">
        <f t="shared" si="20"/>
        <v>277.02500000000754</v>
      </c>
      <c r="B665" s="2" t="s">
        <v>663</v>
      </c>
      <c r="D665" s="1">
        <f t="shared" si="21"/>
        <v>276.77500000000754</v>
      </c>
      <c r="E665" s="2" t="s">
        <v>663</v>
      </c>
    </row>
    <row r="666" spans="1:5" x14ac:dyDescent="0.2">
      <c r="A666" s="1">
        <f t="shared" si="20"/>
        <v>277.20000000000755</v>
      </c>
      <c r="B666" s="2" t="s">
        <v>664</v>
      </c>
      <c r="D666" s="1">
        <f t="shared" si="21"/>
        <v>276.95000000000755</v>
      </c>
      <c r="E666" s="2" t="s">
        <v>664</v>
      </c>
    </row>
    <row r="667" spans="1:5" x14ac:dyDescent="0.2">
      <c r="A667" s="1">
        <f t="shared" si="20"/>
        <v>277.37500000000756</v>
      </c>
      <c r="B667" s="2" t="s">
        <v>665</v>
      </c>
      <c r="D667" s="1">
        <f t="shared" si="21"/>
        <v>277.12500000000756</v>
      </c>
      <c r="E667" s="2" t="s">
        <v>665</v>
      </c>
    </row>
    <row r="668" spans="1:5" x14ac:dyDescent="0.2">
      <c r="A668" s="1">
        <f t="shared" si="20"/>
        <v>277.55000000000757</v>
      </c>
      <c r="B668" s="2" t="s">
        <v>666</v>
      </c>
      <c r="D668" s="1">
        <f t="shared" si="21"/>
        <v>277.30000000000757</v>
      </c>
      <c r="E668" s="2" t="s">
        <v>666</v>
      </c>
    </row>
    <row r="669" spans="1:5" x14ac:dyDescent="0.2">
      <c r="A669" s="1">
        <f t="shared" si="20"/>
        <v>277.72500000000758</v>
      </c>
      <c r="B669" s="2" t="s">
        <v>667</v>
      </c>
      <c r="D669" s="1">
        <f t="shared" si="21"/>
        <v>277.47500000000758</v>
      </c>
      <c r="E669" s="2" t="s">
        <v>667</v>
      </c>
    </row>
    <row r="670" spans="1:5" x14ac:dyDescent="0.2">
      <c r="A670" s="1">
        <f t="shared" si="20"/>
        <v>277.90000000000759</v>
      </c>
      <c r="B670" s="2" t="s">
        <v>668</v>
      </c>
      <c r="D670" s="1">
        <f t="shared" si="21"/>
        <v>277.65000000000759</v>
      </c>
      <c r="E670" s="2" t="s">
        <v>668</v>
      </c>
    </row>
    <row r="671" spans="1:5" x14ac:dyDescent="0.2">
      <c r="A671" s="1">
        <f t="shared" si="20"/>
        <v>278.07500000000761</v>
      </c>
      <c r="B671" s="2" t="s">
        <v>669</v>
      </c>
      <c r="D671" s="1">
        <f t="shared" si="21"/>
        <v>277.82500000000761</v>
      </c>
      <c r="E671" s="2" t="s">
        <v>669</v>
      </c>
    </row>
    <row r="672" spans="1:5" x14ac:dyDescent="0.2">
      <c r="A672" s="1">
        <f t="shared" si="20"/>
        <v>278.25000000000762</v>
      </c>
      <c r="B672" s="2" t="s">
        <v>670</v>
      </c>
      <c r="D672" s="1">
        <f t="shared" si="21"/>
        <v>278.00000000000762</v>
      </c>
      <c r="E672" s="2" t="s">
        <v>670</v>
      </c>
    </row>
    <row r="673" spans="1:5" x14ac:dyDescent="0.2">
      <c r="A673" s="1">
        <f t="shared" si="20"/>
        <v>278.42500000000763</v>
      </c>
      <c r="B673" s="2" t="s">
        <v>671</v>
      </c>
      <c r="D673" s="1">
        <f t="shared" si="21"/>
        <v>278.17500000000763</v>
      </c>
      <c r="E673" s="2" t="s">
        <v>671</v>
      </c>
    </row>
    <row r="674" spans="1:5" x14ac:dyDescent="0.2">
      <c r="A674" s="1">
        <f t="shared" si="20"/>
        <v>278.60000000000764</v>
      </c>
      <c r="B674" s="2" t="s">
        <v>672</v>
      </c>
      <c r="D674" s="1">
        <f t="shared" si="21"/>
        <v>278.35000000000764</v>
      </c>
      <c r="E674" s="2" t="s">
        <v>672</v>
      </c>
    </row>
    <row r="675" spans="1:5" x14ac:dyDescent="0.2">
      <c r="A675" s="1">
        <f t="shared" si="20"/>
        <v>278.77500000000765</v>
      </c>
      <c r="B675" s="2" t="s">
        <v>673</v>
      </c>
      <c r="D675" s="1">
        <f t="shared" si="21"/>
        <v>278.52500000000765</v>
      </c>
      <c r="E675" s="2" t="s">
        <v>673</v>
      </c>
    </row>
    <row r="676" spans="1:5" x14ac:dyDescent="0.2">
      <c r="A676" s="1">
        <f t="shared" si="20"/>
        <v>278.95000000000766</v>
      </c>
      <c r="B676" s="2" t="s">
        <v>674</v>
      </c>
      <c r="D676" s="1">
        <f t="shared" si="21"/>
        <v>278.70000000000766</v>
      </c>
      <c r="E676" s="2" t="s">
        <v>674</v>
      </c>
    </row>
    <row r="677" spans="1:5" x14ac:dyDescent="0.2">
      <c r="A677" s="1">
        <f t="shared" si="20"/>
        <v>279.12500000000767</v>
      </c>
      <c r="B677" s="2" t="s">
        <v>675</v>
      </c>
      <c r="D677" s="1">
        <f t="shared" si="21"/>
        <v>278.87500000000767</v>
      </c>
      <c r="E677" s="2" t="s">
        <v>675</v>
      </c>
    </row>
    <row r="678" spans="1:5" x14ac:dyDescent="0.2">
      <c r="A678" s="1">
        <f t="shared" si="20"/>
        <v>279.30000000000769</v>
      </c>
      <c r="B678" s="2" t="s">
        <v>676</v>
      </c>
      <c r="D678" s="1">
        <f t="shared" si="21"/>
        <v>279.05000000000769</v>
      </c>
      <c r="E678" s="2" t="s">
        <v>676</v>
      </c>
    </row>
    <row r="679" spans="1:5" x14ac:dyDescent="0.2">
      <c r="A679" s="1">
        <f t="shared" si="20"/>
        <v>279.4750000000077</v>
      </c>
      <c r="B679" s="2" t="s">
        <v>677</v>
      </c>
      <c r="D679" s="1">
        <f t="shared" si="21"/>
        <v>279.2250000000077</v>
      </c>
      <c r="E679" s="2" t="s">
        <v>677</v>
      </c>
    </row>
    <row r="680" spans="1:5" x14ac:dyDescent="0.2">
      <c r="A680" s="1">
        <f t="shared" si="20"/>
        <v>279.65000000000771</v>
      </c>
      <c r="B680" s="2" t="s">
        <v>678</v>
      </c>
      <c r="D680" s="1">
        <f t="shared" si="21"/>
        <v>279.40000000000771</v>
      </c>
      <c r="E680" s="2" t="s">
        <v>678</v>
      </c>
    </row>
    <row r="681" spans="1:5" x14ac:dyDescent="0.2">
      <c r="A681" s="1">
        <f t="shared" si="20"/>
        <v>279.82500000000772</v>
      </c>
      <c r="B681" s="2" t="s">
        <v>679</v>
      </c>
      <c r="D681" s="1">
        <f t="shared" si="21"/>
        <v>279.57500000000772</v>
      </c>
      <c r="E681" s="2" t="s">
        <v>679</v>
      </c>
    </row>
    <row r="682" spans="1:5" x14ac:dyDescent="0.2">
      <c r="A682" s="1">
        <f t="shared" si="20"/>
        <v>280.00000000000773</v>
      </c>
      <c r="B682" s="2" t="s">
        <v>680</v>
      </c>
      <c r="D682" s="1">
        <f t="shared" si="21"/>
        <v>279.75000000000773</v>
      </c>
      <c r="E682" s="2" t="s">
        <v>680</v>
      </c>
    </row>
    <row r="683" spans="1:5" x14ac:dyDescent="0.2">
      <c r="A683" s="1">
        <f t="shared" si="20"/>
        <v>280.17500000000774</v>
      </c>
      <c r="B683" s="2" t="s">
        <v>681</v>
      </c>
      <c r="D683" s="1">
        <f t="shared" si="21"/>
        <v>279.92500000000774</v>
      </c>
      <c r="E683" s="2" t="s">
        <v>681</v>
      </c>
    </row>
    <row r="684" spans="1:5" x14ac:dyDescent="0.2">
      <c r="A684" s="1">
        <f t="shared" si="20"/>
        <v>280.35000000000775</v>
      </c>
      <c r="B684" s="2" t="s">
        <v>682</v>
      </c>
      <c r="D684" s="1">
        <f t="shared" si="21"/>
        <v>280.10000000000775</v>
      </c>
      <c r="E684" s="2" t="s">
        <v>682</v>
      </c>
    </row>
    <row r="685" spans="1:5" x14ac:dyDescent="0.2">
      <c r="A685" s="1">
        <f t="shared" si="20"/>
        <v>280.52500000000776</v>
      </c>
      <c r="B685" s="2" t="s">
        <v>683</v>
      </c>
      <c r="D685" s="1">
        <f t="shared" si="21"/>
        <v>280.27500000000776</v>
      </c>
      <c r="E685" s="2" t="s">
        <v>683</v>
      </c>
    </row>
    <row r="686" spans="1:5" x14ac:dyDescent="0.2">
      <c r="A686" s="1">
        <f t="shared" si="20"/>
        <v>280.70000000000778</v>
      </c>
      <c r="B686" s="2" t="s">
        <v>684</v>
      </c>
      <c r="D686" s="1">
        <f t="shared" si="21"/>
        <v>280.45000000000778</v>
      </c>
      <c r="E686" s="2" t="s">
        <v>684</v>
      </c>
    </row>
    <row r="687" spans="1:5" x14ac:dyDescent="0.2">
      <c r="A687" s="1">
        <f t="shared" si="20"/>
        <v>280.87500000000779</v>
      </c>
      <c r="B687" s="2" t="s">
        <v>685</v>
      </c>
      <c r="D687" s="1">
        <f t="shared" si="21"/>
        <v>280.62500000000779</v>
      </c>
      <c r="E687" s="2" t="s">
        <v>685</v>
      </c>
    </row>
    <row r="688" spans="1:5" x14ac:dyDescent="0.2">
      <c r="A688" s="1">
        <f t="shared" si="20"/>
        <v>281.0500000000078</v>
      </c>
      <c r="B688" s="2" t="s">
        <v>686</v>
      </c>
      <c r="D688" s="1">
        <f t="shared" si="21"/>
        <v>280.8000000000078</v>
      </c>
      <c r="E688" s="2" t="s">
        <v>686</v>
      </c>
    </row>
    <row r="689" spans="1:5" x14ac:dyDescent="0.2">
      <c r="A689" s="1">
        <f t="shared" si="20"/>
        <v>281.22500000000781</v>
      </c>
      <c r="B689" s="2" t="s">
        <v>687</v>
      </c>
      <c r="D689" s="1">
        <f t="shared" si="21"/>
        <v>280.97500000000781</v>
      </c>
      <c r="E689" s="2" t="s">
        <v>687</v>
      </c>
    </row>
    <row r="690" spans="1:5" x14ac:dyDescent="0.2">
      <c r="A690" s="1">
        <f t="shared" si="20"/>
        <v>281.40000000000782</v>
      </c>
      <c r="B690" s="2" t="s">
        <v>688</v>
      </c>
      <c r="D690" s="1">
        <f t="shared" si="21"/>
        <v>281.15000000000782</v>
      </c>
      <c r="E690" s="2" t="s">
        <v>688</v>
      </c>
    </row>
    <row r="691" spans="1:5" x14ac:dyDescent="0.2">
      <c r="A691" s="1">
        <f t="shared" si="20"/>
        <v>281.57500000000783</v>
      </c>
      <c r="B691" s="2" t="s">
        <v>689</v>
      </c>
      <c r="D691" s="1">
        <f t="shared" si="21"/>
        <v>281.32500000000783</v>
      </c>
      <c r="E691" s="2" t="s">
        <v>689</v>
      </c>
    </row>
    <row r="692" spans="1:5" x14ac:dyDescent="0.2">
      <c r="A692" s="1">
        <f t="shared" si="20"/>
        <v>281.75000000000784</v>
      </c>
      <c r="B692" s="2" t="s">
        <v>690</v>
      </c>
      <c r="D692" s="1">
        <f t="shared" si="21"/>
        <v>281.50000000000784</v>
      </c>
      <c r="E692" s="2" t="s">
        <v>690</v>
      </c>
    </row>
    <row r="693" spans="1:5" x14ac:dyDescent="0.2">
      <c r="A693" s="1">
        <f t="shared" si="20"/>
        <v>281.92500000000786</v>
      </c>
      <c r="B693" s="2" t="s">
        <v>691</v>
      </c>
      <c r="D693" s="1">
        <f t="shared" si="21"/>
        <v>281.67500000000786</v>
      </c>
      <c r="E693" s="2" t="s">
        <v>691</v>
      </c>
    </row>
    <row r="694" spans="1:5" x14ac:dyDescent="0.2">
      <c r="A694" s="1">
        <f t="shared" si="20"/>
        <v>282.10000000000787</v>
      </c>
      <c r="B694" s="2" t="s">
        <v>692</v>
      </c>
      <c r="D694" s="1">
        <f t="shared" si="21"/>
        <v>281.85000000000787</v>
      </c>
      <c r="E694" s="2" t="s">
        <v>692</v>
      </c>
    </row>
    <row r="695" spans="1:5" x14ac:dyDescent="0.2">
      <c r="A695" s="1">
        <f t="shared" si="20"/>
        <v>282.27500000000788</v>
      </c>
      <c r="B695" s="2" t="s">
        <v>693</v>
      </c>
      <c r="D695" s="1">
        <f t="shared" si="21"/>
        <v>282.02500000000788</v>
      </c>
      <c r="E695" s="2" t="s">
        <v>693</v>
      </c>
    </row>
    <row r="696" spans="1:5" x14ac:dyDescent="0.2">
      <c r="A696" s="1">
        <f t="shared" si="20"/>
        <v>282.45000000000789</v>
      </c>
      <c r="B696" s="2" t="s">
        <v>694</v>
      </c>
      <c r="D696" s="1">
        <f t="shared" si="21"/>
        <v>282.20000000000789</v>
      </c>
      <c r="E696" s="2" t="s">
        <v>694</v>
      </c>
    </row>
    <row r="697" spans="1:5" x14ac:dyDescent="0.2">
      <c r="A697" s="1">
        <f t="shared" si="20"/>
        <v>282.6250000000079</v>
      </c>
      <c r="B697" s="2" t="s">
        <v>695</v>
      </c>
      <c r="D697" s="1">
        <f t="shared" si="21"/>
        <v>282.3750000000079</v>
      </c>
      <c r="E697" s="2" t="s">
        <v>695</v>
      </c>
    </row>
    <row r="698" spans="1:5" x14ac:dyDescent="0.2">
      <c r="A698" s="1">
        <f t="shared" si="20"/>
        <v>282.80000000000791</v>
      </c>
      <c r="B698" s="2" t="s">
        <v>696</v>
      </c>
      <c r="D698" s="1">
        <f t="shared" si="21"/>
        <v>282.55000000000791</v>
      </c>
      <c r="E698" s="2" t="s">
        <v>696</v>
      </c>
    </row>
    <row r="699" spans="1:5" x14ac:dyDescent="0.2">
      <c r="A699" s="1">
        <f t="shared" si="20"/>
        <v>282.97500000000792</v>
      </c>
      <c r="B699" s="2" t="s">
        <v>697</v>
      </c>
      <c r="D699" s="1">
        <f t="shared" si="21"/>
        <v>282.72500000000792</v>
      </c>
      <c r="E699" s="2" t="s">
        <v>697</v>
      </c>
    </row>
    <row r="700" spans="1:5" x14ac:dyDescent="0.2">
      <c r="A700" s="1">
        <f t="shared" si="20"/>
        <v>283.15000000000794</v>
      </c>
      <c r="B700" s="2" t="s">
        <v>698</v>
      </c>
      <c r="D700" s="1">
        <f t="shared" si="21"/>
        <v>282.90000000000794</v>
      </c>
      <c r="E700" s="2" t="s">
        <v>698</v>
      </c>
    </row>
    <row r="701" spans="1:5" x14ac:dyDescent="0.2">
      <c r="A701" s="1">
        <f t="shared" si="20"/>
        <v>283.32500000000795</v>
      </c>
      <c r="B701" s="2" t="s">
        <v>699</v>
      </c>
      <c r="D701" s="1">
        <f t="shared" si="21"/>
        <v>283.07500000000795</v>
      </c>
      <c r="E701" s="2" t="s">
        <v>699</v>
      </c>
    </row>
    <row r="702" spans="1:5" x14ac:dyDescent="0.2">
      <c r="A702" s="1">
        <f t="shared" si="20"/>
        <v>283.50000000000796</v>
      </c>
      <c r="B702" s="2" t="s">
        <v>700</v>
      </c>
      <c r="D702" s="1">
        <f t="shared" si="21"/>
        <v>283.25000000000796</v>
      </c>
      <c r="E702" s="2" t="s">
        <v>700</v>
      </c>
    </row>
    <row r="703" spans="1:5" x14ac:dyDescent="0.2">
      <c r="A703" s="1">
        <f t="shared" si="20"/>
        <v>283.67500000000797</v>
      </c>
      <c r="B703" s="2" t="s">
        <v>701</v>
      </c>
      <c r="D703" s="1">
        <f t="shared" si="21"/>
        <v>283.42500000000797</v>
      </c>
      <c r="E703" s="2" t="s">
        <v>701</v>
      </c>
    </row>
    <row r="704" spans="1:5" x14ac:dyDescent="0.2">
      <c r="A704" s="1">
        <f t="shared" si="20"/>
        <v>283.85000000000798</v>
      </c>
      <c r="B704" s="2" t="s">
        <v>702</v>
      </c>
      <c r="D704" s="1">
        <f t="shared" si="21"/>
        <v>283.60000000000798</v>
      </c>
      <c r="E704" s="2" t="s">
        <v>702</v>
      </c>
    </row>
    <row r="705" spans="1:5" x14ac:dyDescent="0.2">
      <c r="A705" s="1">
        <f t="shared" si="20"/>
        <v>284.02500000000799</v>
      </c>
      <c r="B705" s="2" t="s">
        <v>703</v>
      </c>
      <c r="D705" s="1">
        <f t="shared" si="21"/>
        <v>283.77500000000799</v>
      </c>
      <c r="E705" s="2" t="s">
        <v>703</v>
      </c>
    </row>
    <row r="706" spans="1:5" x14ac:dyDescent="0.2">
      <c r="A706" s="1">
        <f t="shared" si="20"/>
        <v>284.200000000008</v>
      </c>
      <c r="B706" s="2" t="s">
        <v>704</v>
      </c>
      <c r="D706" s="1">
        <f t="shared" si="21"/>
        <v>283.950000000008</v>
      </c>
      <c r="E706" s="2" t="s">
        <v>704</v>
      </c>
    </row>
    <row r="707" spans="1:5" x14ac:dyDescent="0.2">
      <c r="A707" s="1">
        <f t="shared" si="20"/>
        <v>284.37500000000801</v>
      </c>
      <c r="B707" s="2" t="s">
        <v>705</v>
      </c>
      <c r="D707" s="1">
        <f t="shared" si="21"/>
        <v>284.12500000000801</v>
      </c>
      <c r="E707" s="2" t="s">
        <v>705</v>
      </c>
    </row>
    <row r="708" spans="1:5" x14ac:dyDescent="0.2">
      <c r="A708" s="1">
        <f t="shared" ref="A708:A771" si="22">A707+0.175</f>
        <v>284.55000000000803</v>
      </c>
      <c r="B708" s="2" t="s">
        <v>706</v>
      </c>
      <c r="D708" s="1">
        <f t="shared" ref="D708:D771" si="23">D707+0.175</f>
        <v>284.30000000000803</v>
      </c>
      <c r="E708" s="2" t="s">
        <v>706</v>
      </c>
    </row>
    <row r="709" spans="1:5" x14ac:dyDescent="0.2">
      <c r="A709" s="1">
        <f t="shared" si="22"/>
        <v>284.72500000000804</v>
      </c>
      <c r="B709" s="2" t="s">
        <v>707</v>
      </c>
      <c r="D709" s="1">
        <f t="shared" si="23"/>
        <v>284.47500000000804</v>
      </c>
      <c r="E709" s="2" t="s">
        <v>707</v>
      </c>
    </row>
    <row r="710" spans="1:5" x14ac:dyDescent="0.2">
      <c r="A710" s="1">
        <f t="shared" si="22"/>
        <v>284.90000000000805</v>
      </c>
      <c r="B710" s="2" t="s">
        <v>708</v>
      </c>
      <c r="D710" s="1">
        <f t="shared" si="23"/>
        <v>284.65000000000805</v>
      </c>
      <c r="E710" s="2" t="s">
        <v>708</v>
      </c>
    </row>
    <row r="711" spans="1:5" x14ac:dyDescent="0.2">
      <c r="A711" s="1">
        <f t="shared" si="22"/>
        <v>285.07500000000806</v>
      </c>
      <c r="B711" s="2" t="s">
        <v>709</v>
      </c>
      <c r="D711" s="1">
        <f t="shared" si="23"/>
        <v>284.82500000000806</v>
      </c>
      <c r="E711" s="2" t="s">
        <v>709</v>
      </c>
    </row>
    <row r="712" spans="1:5" x14ac:dyDescent="0.2">
      <c r="A712" s="1">
        <f t="shared" si="22"/>
        <v>285.25000000000807</v>
      </c>
      <c r="B712" s="2" t="s">
        <v>710</v>
      </c>
      <c r="D712" s="1">
        <f t="shared" si="23"/>
        <v>285.00000000000807</v>
      </c>
      <c r="E712" s="2" t="s">
        <v>710</v>
      </c>
    </row>
    <row r="713" spans="1:5" x14ac:dyDescent="0.2">
      <c r="A713" s="1">
        <f t="shared" si="22"/>
        <v>285.42500000000808</v>
      </c>
      <c r="B713" s="2" t="s">
        <v>711</v>
      </c>
      <c r="D713" s="1">
        <f t="shared" si="23"/>
        <v>285.17500000000808</v>
      </c>
      <c r="E713" s="2" t="s">
        <v>711</v>
      </c>
    </row>
    <row r="714" spans="1:5" x14ac:dyDescent="0.2">
      <c r="A714" s="1">
        <f t="shared" si="22"/>
        <v>285.60000000000809</v>
      </c>
      <c r="B714" s="2" t="s">
        <v>712</v>
      </c>
      <c r="D714" s="1">
        <f t="shared" si="23"/>
        <v>285.35000000000809</v>
      </c>
      <c r="E714" s="2" t="s">
        <v>712</v>
      </c>
    </row>
    <row r="715" spans="1:5" x14ac:dyDescent="0.2">
      <c r="A715" s="1">
        <f t="shared" si="22"/>
        <v>285.77500000000811</v>
      </c>
      <c r="B715" s="2" t="s">
        <v>713</v>
      </c>
      <c r="D715" s="1">
        <f t="shared" si="23"/>
        <v>285.52500000000811</v>
      </c>
      <c r="E715" s="2" t="s">
        <v>713</v>
      </c>
    </row>
    <row r="716" spans="1:5" x14ac:dyDescent="0.2">
      <c r="A716" s="1">
        <f t="shared" si="22"/>
        <v>285.95000000000812</v>
      </c>
      <c r="B716" s="2" t="s">
        <v>714</v>
      </c>
      <c r="D716" s="1">
        <f t="shared" si="23"/>
        <v>285.70000000000812</v>
      </c>
      <c r="E716" s="2" t="s">
        <v>714</v>
      </c>
    </row>
    <row r="717" spans="1:5" x14ac:dyDescent="0.2">
      <c r="A717" s="1">
        <f t="shared" si="22"/>
        <v>286.12500000000813</v>
      </c>
      <c r="B717" s="2" t="s">
        <v>715</v>
      </c>
      <c r="D717" s="1">
        <f t="shared" si="23"/>
        <v>285.87500000000813</v>
      </c>
      <c r="E717" s="2" t="s">
        <v>715</v>
      </c>
    </row>
    <row r="718" spans="1:5" x14ac:dyDescent="0.2">
      <c r="A718" s="1">
        <f t="shared" si="22"/>
        <v>286.30000000000814</v>
      </c>
      <c r="B718" s="2" t="s">
        <v>716</v>
      </c>
      <c r="D718" s="1">
        <f t="shared" si="23"/>
        <v>286.05000000000814</v>
      </c>
      <c r="E718" s="2" t="s">
        <v>716</v>
      </c>
    </row>
    <row r="719" spans="1:5" x14ac:dyDescent="0.2">
      <c r="A719" s="1">
        <f t="shared" si="22"/>
        <v>286.47500000000815</v>
      </c>
      <c r="B719" s="2" t="s">
        <v>717</v>
      </c>
      <c r="D719" s="1">
        <f t="shared" si="23"/>
        <v>286.22500000000815</v>
      </c>
      <c r="E719" s="2" t="s">
        <v>717</v>
      </c>
    </row>
    <row r="720" spans="1:5" x14ac:dyDescent="0.2">
      <c r="A720" s="1">
        <f t="shared" si="22"/>
        <v>286.65000000000816</v>
      </c>
      <c r="B720" s="2" t="s">
        <v>718</v>
      </c>
      <c r="D720" s="1">
        <f t="shared" si="23"/>
        <v>286.40000000000816</v>
      </c>
      <c r="E720" s="2" t="s">
        <v>718</v>
      </c>
    </row>
    <row r="721" spans="1:5" x14ac:dyDescent="0.2">
      <c r="A721" s="1">
        <f t="shared" si="22"/>
        <v>286.82500000000817</v>
      </c>
      <c r="B721" s="2" t="s">
        <v>719</v>
      </c>
      <c r="D721" s="1">
        <f t="shared" si="23"/>
        <v>286.57500000000817</v>
      </c>
      <c r="E721" s="2" t="s">
        <v>719</v>
      </c>
    </row>
    <row r="722" spans="1:5" x14ac:dyDescent="0.2">
      <c r="A722" s="1">
        <f t="shared" si="22"/>
        <v>287.00000000000819</v>
      </c>
      <c r="B722" s="2" t="s">
        <v>720</v>
      </c>
      <c r="D722" s="1">
        <f t="shared" si="23"/>
        <v>286.75000000000819</v>
      </c>
      <c r="E722" s="2" t="s">
        <v>720</v>
      </c>
    </row>
    <row r="723" spans="1:5" x14ac:dyDescent="0.2">
      <c r="A723" s="1">
        <f t="shared" si="22"/>
        <v>287.1750000000082</v>
      </c>
      <c r="B723" s="2" t="s">
        <v>721</v>
      </c>
      <c r="D723" s="1">
        <f t="shared" si="23"/>
        <v>286.9250000000082</v>
      </c>
      <c r="E723" s="2" t="s">
        <v>721</v>
      </c>
    </row>
    <row r="724" spans="1:5" x14ac:dyDescent="0.2">
      <c r="A724" s="1">
        <f t="shared" si="22"/>
        <v>287.35000000000821</v>
      </c>
      <c r="B724" s="2" t="s">
        <v>722</v>
      </c>
      <c r="D724" s="1">
        <f t="shared" si="23"/>
        <v>287.10000000000821</v>
      </c>
      <c r="E724" s="2" t="s">
        <v>722</v>
      </c>
    </row>
    <row r="725" spans="1:5" x14ac:dyDescent="0.2">
      <c r="A725" s="1">
        <f t="shared" si="22"/>
        <v>287.52500000000822</v>
      </c>
      <c r="B725" s="2" t="s">
        <v>723</v>
      </c>
      <c r="D725" s="1">
        <f t="shared" si="23"/>
        <v>287.27500000000822</v>
      </c>
      <c r="E725" s="2" t="s">
        <v>723</v>
      </c>
    </row>
    <row r="726" spans="1:5" x14ac:dyDescent="0.2">
      <c r="A726" s="1">
        <f t="shared" si="22"/>
        <v>287.70000000000823</v>
      </c>
      <c r="B726" s="2" t="s">
        <v>724</v>
      </c>
      <c r="D726" s="1">
        <f t="shared" si="23"/>
        <v>287.45000000000823</v>
      </c>
      <c r="E726" s="2" t="s">
        <v>724</v>
      </c>
    </row>
    <row r="727" spans="1:5" x14ac:dyDescent="0.2">
      <c r="A727" s="1">
        <f t="shared" si="22"/>
        <v>287.87500000000824</v>
      </c>
      <c r="B727" s="2" t="s">
        <v>725</v>
      </c>
      <c r="D727" s="1">
        <f t="shared" si="23"/>
        <v>287.62500000000824</v>
      </c>
      <c r="E727" s="2" t="s">
        <v>725</v>
      </c>
    </row>
    <row r="728" spans="1:5" x14ac:dyDescent="0.2">
      <c r="A728" s="1">
        <f t="shared" si="22"/>
        <v>288.05000000000825</v>
      </c>
      <c r="B728" s="2" t="s">
        <v>726</v>
      </c>
      <c r="D728" s="1">
        <f t="shared" si="23"/>
        <v>287.80000000000825</v>
      </c>
      <c r="E728" s="2" t="s">
        <v>726</v>
      </c>
    </row>
    <row r="729" spans="1:5" x14ac:dyDescent="0.2">
      <c r="A729" s="1">
        <f t="shared" si="22"/>
        <v>288.22500000000827</v>
      </c>
      <c r="B729" s="2" t="s">
        <v>727</v>
      </c>
      <c r="D729" s="1">
        <f t="shared" si="23"/>
        <v>287.97500000000827</v>
      </c>
      <c r="E729" s="2" t="s">
        <v>727</v>
      </c>
    </row>
    <row r="730" spans="1:5" x14ac:dyDescent="0.2">
      <c r="A730" s="1">
        <f t="shared" si="22"/>
        <v>288.40000000000828</v>
      </c>
      <c r="B730" s="2" t="s">
        <v>728</v>
      </c>
      <c r="D730" s="1">
        <f t="shared" si="23"/>
        <v>288.15000000000828</v>
      </c>
      <c r="E730" s="2" t="s">
        <v>728</v>
      </c>
    </row>
    <row r="731" spans="1:5" x14ac:dyDescent="0.2">
      <c r="A731" s="1">
        <f t="shared" si="22"/>
        <v>288.57500000000829</v>
      </c>
      <c r="B731" s="2" t="s">
        <v>729</v>
      </c>
      <c r="D731" s="1">
        <f t="shared" si="23"/>
        <v>288.32500000000829</v>
      </c>
      <c r="E731" s="2" t="s">
        <v>729</v>
      </c>
    </row>
    <row r="732" spans="1:5" x14ac:dyDescent="0.2">
      <c r="A732" s="1">
        <f t="shared" si="22"/>
        <v>288.7500000000083</v>
      </c>
      <c r="B732" s="2" t="s">
        <v>730</v>
      </c>
      <c r="D732" s="1">
        <f t="shared" si="23"/>
        <v>288.5000000000083</v>
      </c>
      <c r="E732" s="2" t="s">
        <v>730</v>
      </c>
    </row>
    <row r="733" spans="1:5" x14ac:dyDescent="0.2">
      <c r="A733" s="1">
        <f t="shared" si="22"/>
        <v>288.92500000000831</v>
      </c>
      <c r="B733" s="2" t="s">
        <v>731</v>
      </c>
      <c r="D733" s="1">
        <f t="shared" si="23"/>
        <v>288.67500000000831</v>
      </c>
      <c r="E733" s="2" t="s">
        <v>731</v>
      </c>
    </row>
    <row r="734" spans="1:5" x14ac:dyDescent="0.2">
      <c r="A734" s="1">
        <f t="shared" si="22"/>
        <v>289.10000000000832</v>
      </c>
      <c r="B734" s="2" t="s">
        <v>732</v>
      </c>
      <c r="D734" s="1">
        <f t="shared" si="23"/>
        <v>288.85000000000832</v>
      </c>
      <c r="E734" s="2" t="s">
        <v>732</v>
      </c>
    </row>
    <row r="735" spans="1:5" x14ac:dyDescent="0.2">
      <c r="A735" s="1">
        <f t="shared" si="22"/>
        <v>289.27500000000833</v>
      </c>
      <c r="B735" s="2" t="s">
        <v>733</v>
      </c>
      <c r="D735" s="1">
        <f t="shared" si="23"/>
        <v>289.02500000000833</v>
      </c>
      <c r="E735" s="2" t="s">
        <v>733</v>
      </c>
    </row>
    <row r="736" spans="1:5" x14ac:dyDescent="0.2">
      <c r="A736" s="1">
        <f t="shared" si="22"/>
        <v>289.45000000000834</v>
      </c>
      <c r="B736" s="2" t="s">
        <v>734</v>
      </c>
      <c r="D736" s="1">
        <f t="shared" si="23"/>
        <v>289.20000000000834</v>
      </c>
      <c r="E736" s="2" t="s">
        <v>734</v>
      </c>
    </row>
    <row r="737" spans="1:5" x14ac:dyDescent="0.2">
      <c r="A737" s="1">
        <f t="shared" si="22"/>
        <v>289.62500000000836</v>
      </c>
      <c r="B737" s="2" t="s">
        <v>735</v>
      </c>
      <c r="D737" s="1">
        <f t="shared" si="23"/>
        <v>289.37500000000836</v>
      </c>
      <c r="E737" s="2" t="s">
        <v>735</v>
      </c>
    </row>
    <row r="738" spans="1:5" x14ac:dyDescent="0.2">
      <c r="A738" s="1">
        <f t="shared" si="22"/>
        <v>289.80000000000837</v>
      </c>
      <c r="B738" s="2" t="s">
        <v>736</v>
      </c>
      <c r="D738" s="1">
        <f t="shared" si="23"/>
        <v>289.55000000000837</v>
      </c>
      <c r="E738" s="2" t="s">
        <v>736</v>
      </c>
    </row>
    <row r="739" spans="1:5" x14ac:dyDescent="0.2">
      <c r="A739" s="1">
        <f t="shared" si="22"/>
        <v>289.97500000000838</v>
      </c>
      <c r="B739" s="2" t="s">
        <v>737</v>
      </c>
      <c r="D739" s="1">
        <f t="shared" si="23"/>
        <v>289.72500000000838</v>
      </c>
      <c r="E739" s="2" t="s">
        <v>737</v>
      </c>
    </row>
    <row r="740" spans="1:5" x14ac:dyDescent="0.2">
      <c r="A740" s="1">
        <f t="shared" si="22"/>
        <v>290.15000000000839</v>
      </c>
      <c r="B740" s="2" t="s">
        <v>738</v>
      </c>
      <c r="D740" s="1">
        <f t="shared" si="23"/>
        <v>289.90000000000839</v>
      </c>
      <c r="E740" s="2" t="s">
        <v>738</v>
      </c>
    </row>
    <row r="741" spans="1:5" x14ac:dyDescent="0.2">
      <c r="A741" s="1">
        <f t="shared" si="22"/>
        <v>290.3250000000084</v>
      </c>
      <c r="B741" s="2" t="s">
        <v>739</v>
      </c>
      <c r="D741" s="1">
        <f t="shared" si="23"/>
        <v>290.0750000000084</v>
      </c>
      <c r="E741" s="2" t="s">
        <v>739</v>
      </c>
    </row>
    <row r="742" spans="1:5" x14ac:dyDescent="0.2">
      <c r="A742" s="1">
        <f t="shared" si="22"/>
        <v>290.50000000000841</v>
      </c>
      <c r="B742" s="2" t="s">
        <v>740</v>
      </c>
      <c r="D742" s="1">
        <f t="shared" si="23"/>
        <v>290.25000000000841</v>
      </c>
      <c r="E742" s="2" t="s">
        <v>740</v>
      </c>
    </row>
    <row r="743" spans="1:5" x14ac:dyDescent="0.2">
      <c r="A743" s="1">
        <f t="shared" si="22"/>
        <v>290.67500000000842</v>
      </c>
      <c r="B743" s="2" t="s">
        <v>741</v>
      </c>
      <c r="D743" s="1">
        <f t="shared" si="23"/>
        <v>290.42500000000842</v>
      </c>
      <c r="E743" s="2" t="s">
        <v>741</v>
      </c>
    </row>
    <row r="744" spans="1:5" x14ac:dyDescent="0.2">
      <c r="A744" s="1">
        <f t="shared" si="22"/>
        <v>290.85000000000844</v>
      </c>
      <c r="B744" s="2" t="s">
        <v>742</v>
      </c>
      <c r="D744" s="1">
        <f t="shared" si="23"/>
        <v>290.60000000000844</v>
      </c>
      <c r="E744" s="2" t="s">
        <v>742</v>
      </c>
    </row>
    <row r="745" spans="1:5" x14ac:dyDescent="0.2">
      <c r="A745" s="1">
        <f t="shared" si="22"/>
        <v>291.02500000000845</v>
      </c>
      <c r="B745" s="2" t="s">
        <v>743</v>
      </c>
      <c r="D745" s="1">
        <f t="shared" si="23"/>
        <v>290.77500000000845</v>
      </c>
      <c r="E745" s="2" t="s">
        <v>743</v>
      </c>
    </row>
    <row r="746" spans="1:5" x14ac:dyDescent="0.2">
      <c r="A746" s="1">
        <f t="shared" si="22"/>
        <v>291.20000000000846</v>
      </c>
      <c r="B746" s="2" t="s">
        <v>744</v>
      </c>
      <c r="D746" s="1">
        <f t="shared" si="23"/>
        <v>290.95000000000846</v>
      </c>
      <c r="E746" s="2" t="s">
        <v>744</v>
      </c>
    </row>
    <row r="747" spans="1:5" x14ac:dyDescent="0.2">
      <c r="A747" s="1">
        <f t="shared" si="22"/>
        <v>291.37500000000847</v>
      </c>
      <c r="B747" s="2" t="s">
        <v>745</v>
      </c>
      <c r="D747" s="1">
        <f t="shared" si="23"/>
        <v>291.12500000000847</v>
      </c>
      <c r="E747" s="2" t="s">
        <v>745</v>
      </c>
    </row>
    <row r="748" spans="1:5" x14ac:dyDescent="0.2">
      <c r="A748" s="1">
        <f t="shared" si="22"/>
        <v>291.55000000000848</v>
      </c>
      <c r="B748" s="2" t="s">
        <v>746</v>
      </c>
      <c r="D748" s="1">
        <f t="shared" si="23"/>
        <v>291.30000000000848</v>
      </c>
      <c r="E748" s="2" t="s">
        <v>746</v>
      </c>
    </row>
    <row r="749" spans="1:5" x14ac:dyDescent="0.2">
      <c r="A749" s="1">
        <f t="shared" si="22"/>
        <v>291.72500000000849</v>
      </c>
      <c r="B749" s="2" t="s">
        <v>747</v>
      </c>
      <c r="D749" s="1">
        <f t="shared" si="23"/>
        <v>291.47500000000849</v>
      </c>
      <c r="E749" s="2" t="s">
        <v>747</v>
      </c>
    </row>
    <row r="750" spans="1:5" x14ac:dyDescent="0.2">
      <c r="A750" s="1">
        <f t="shared" si="22"/>
        <v>291.9000000000085</v>
      </c>
      <c r="B750" s="2" t="s">
        <v>748</v>
      </c>
      <c r="D750" s="1">
        <f t="shared" si="23"/>
        <v>291.6500000000085</v>
      </c>
      <c r="E750" s="2" t="s">
        <v>748</v>
      </c>
    </row>
    <row r="751" spans="1:5" x14ac:dyDescent="0.2">
      <c r="A751" s="1">
        <f t="shared" si="22"/>
        <v>292.07500000000852</v>
      </c>
      <c r="B751" s="2" t="s">
        <v>749</v>
      </c>
      <c r="D751" s="1">
        <f t="shared" si="23"/>
        <v>291.82500000000852</v>
      </c>
      <c r="E751" s="2" t="s">
        <v>749</v>
      </c>
    </row>
    <row r="752" spans="1:5" x14ac:dyDescent="0.2">
      <c r="A752" s="1">
        <f t="shared" si="22"/>
        <v>292.25000000000853</v>
      </c>
      <c r="B752" s="2" t="s">
        <v>750</v>
      </c>
      <c r="D752" s="1">
        <f t="shared" si="23"/>
        <v>292.00000000000853</v>
      </c>
      <c r="E752" s="2" t="s">
        <v>750</v>
      </c>
    </row>
    <row r="753" spans="1:5" x14ac:dyDescent="0.2">
      <c r="A753" s="1">
        <f t="shared" si="22"/>
        <v>292.42500000000854</v>
      </c>
      <c r="B753" s="2" t="s">
        <v>751</v>
      </c>
      <c r="D753" s="1">
        <f t="shared" si="23"/>
        <v>292.17500000000854</v>
      </c>
      <c r="E753" s="2" t="s">
        <v>751</v>
      </c>
    </row>
    <row r="754" spans="1:5" x14ac:dyDescent="0.2">
      <c r="A754" s="1">
        <f t="shared" si="22"/>
        <v>292.60000000000855</v>
      </c>
      <c r="B754" s="2" t="s">
        <v>752</v>
      </c>
      <c r="D754" s="1">
        <f t="shared" si="23"/>
        <v>292.35000000000855</v>
      </c>
      <c r="E754" s="2" t="s">
        <v>752</v>
      </c>
    </row>
    <row r="755" spans="1:5" x14ac:dyDescent="0.2">
      <c r="A755" s="1">
        <f t="shared" si="22"/>
        <v>292.77500000000856</v>
      </c>
      <c r="B755" s="2" t="s">
        <v>753</v>
      </c>
      <c r="D755" s="1">
        <f t="shared" si="23"/>
        <v>292.52500000000856</v>
      </c>
      <c r="E755" s="2" t="s">
        <v>753</v>
      </c>
    </row>
    <row r="756" spans="1:5" x14ac:dyDescent="0.2">
      <c r="A756" s="1">
        <f t="shared" si="22"/>
        <v>292.95000000000857</v>
      </c>
      <c r="B756" s="2" t="s">
        <v>754</v>
      </c>
      <c r="D756" s="1">
        <f t="shared" si="23"/>
        <v>292.70000000000857</v>
      </c>
      <c r="E756" s="2" t="s">
        <v>754</v>
      </c>
    </row>
    <row r="757" spans="1:5" x14ac:dyDescent="0.2">
      <c r="A757" s="1">
        <f t="shared" si="22"/>
        <v>293.12500000000858</v>
      </c>
      <c r="B757" s="2" t="s">
        <v>755</v>
      </c>
      <c r="D757" s="1">
        <f t="shared" si="23"/>
        <v>292.87500000000858</v>
      </c>
      <c r="E757" s="2" t="s">
        <v>755</v>
      </c>
    </row>
    <row r="758" spans="1:5" x14ac:dyDescent="0.2">
      <c r="A758" s="1">
        <f t="shared" si="22"/>
        <v>293.30000000000859</v>
      </c>
      <c r="B758" s="2" t="s">
        <v>756</v>
      </c>
      <c r="D758" s="1">
        <f t="shared" si="23"/>
        <v>293.05000000000859</v>
      </c>
      <c r="E758" s="2" t="s">
        <v>756</v>
      </c>
    </row>
    <row r="759" spans="1:5" x14ac:dyDescent="0.2">
      <c r="A759" s="1">
        <f t="shared" si="22"/>
        <v>293.47500000000861</v>
      </c>
      <c r="B759" s="2" t="s">
        <v>757</v>
      </c>
      <c r="D759" s="1">
        <f t="shared" si="23"/>
        <v>293.22500000000861</v>
      </c>
      <c r="E759" s="2" t="s">
        <v>757</v>
      </c>
    </row>
    <row r="760" spans="1:5" x14ac:dyDescent="0.2">
      <c r="A760" s="1">
        <f t="shared" si="22"/>
        <v>293.65000000000862</v>
      </c>
      <c r="B760" s="2" t="s">
        <v>758</v>
      </c>
      <c r="D760" s="1">
        <f t="shared" si="23"/>
        <v>293.40000000000862</v>
      </c>
      <c r="E760" s="2" t="s">
        <v>758</v>
      </c>
    </row>
    <row r="761" spans="1:5" x14ac:dyDescent="0.2">
      <c r="A761" s="1">
        <f t="shared" si="22"/>
        <v>293.82500000000863</v>
      </c>
      <c r="B761" s="2" t="s">
        <v>759</v>
      </c>
      <c r="D761" s="1">
        <f t="shared" si="23"/>
        <v>293.57500000000863</v>
      </c>
      <c r="E761" s="2" t="s">
        <v>759</v>
      </c>
    </row>
    <row r="762" spans="1:5" x14ac:dyDescent="0.2">
      <c r="A762" s="1">
        <f t="shared" si="22"/>
        <v>294.00000000000864</v>
      </c>
      <c r="B762" s="2" t="s">
        <v>760</v>
      </c>
      <c r="D762" s="1">
        <f t="shared" si="23"/>
        <v>293.75000000000864</v>
      </c>
      <c r="E762" s="2" t="s">
        <v>760</v>
      </c>
    </row>
    <row r="763" spans="1:5" x14ac:dyDescent="0.2">
      <c r="A763" s="1">
        <f t="shared" si="22"/>
        <v>294.17500000000865</v>
      </c>
      <c r="B763" s="2" t="s">
        <v>761</v>
      </c>
      <c r="D763" s="1">
        <f t="shared" si="23"/>
        <v>293.92500000000865</v>
      </c>
      <c r="E763" s="2" t="s">
        <v>761</v>
      </c>
    </row>
    <row r="764" spans="1:5" x14ac:dyDescent="0.2">
      <c r="A764" s="1">
        <f t="shared" si="22"/>
        <v>294.35000000000866</v>
      </c>
      <c r="B764" s="2" t="s">
        <v>762</v>
      </c>
      <c r="D764" s="1">
        <f t="shared" si="23"/>
        <v>294.10000000000866</v>
      </c>
      <c r="E764" s="2" t="s">
        <v>762</v>
      </c>
    </row>
    <row r="765" spans="1:5" x14ac:dyDescent="0.2">
      <c r="A765" s="1">
        <f t="shared" si="22"/>
        <v>294.52500000000867</v>
      </c>
      <c r="B765" s="2" t="s">
        <v>763</v>
      </c>
      <c r="D765" s="1">
        <f t="shared" si="23"/>
        <v>294.27500000000867</v>
      </c>
      <c r="E765" s="2" t="s">
        <v>763</v>
      </c>
    </row>
    <row r="766" spans="1:5" x14ac:dyDescent="0.2">
      <c r="A766" s="1">
        <f t="shared" si="22"/>
        <v>294.70000000000869</v>
      </c>
      <c r="B766" s="2" t="s">
        <v>764</v>
      </c>
      <c r="D766" s="1">
        <f t="shared" si="23"/>
        <v>294.45000000000869</v>
      </c>
      <c r="E766" s="2" t="s">
        <v>764</v>
      </c>
    </row>
    <row r="767" spans="1:5" x14ac:dyDescent="0.2">
      <c r="A767" s="1">
        <f t="shared" si="22"/>
        <v>294.8750000000087</v>
      </c>
      <c r="B767" s="2" t="s">
        <v>765</v>
      </c>
      <c r="D767" s="1">
        <f t="shared" si="23"/>
        <v>294.6250000000087</v>
      </c>
      <c r="E767" s="2" t="s">
        <v>765</v>
      </c>
    </row>
    <row r="768" spans="1:5" x14ac:dyDescent="0.2">
      <c r="A768" s="1">
        <f t="shared" si="22"/>
        <v>295.05000000000871</v>
      </c>
      <c r="B768" s="2" t="s">
        <v>766</v>
      </c>
      <c r="D768" s="1">
        <f t="shared" si="23"/>
        <v>294.80000000000871</v>
      </c>
      <c r="E768" s="2" t="s">
        <v>766</v>
      </c>
    </row>
    <row r="769" spans="1:5" x14ac:dyDescent="0.2">
      <c r="A769" s="1">
        <f t="shared" si="22"/>
        <v>295.22500000000872</v>
      </c>
      <c r="B769" s="2" t="s">
        <v>767</v>
      </c>
      <c r="D769" s="1">
        <f t="shared" si="23"/>
        <v>294.97500000000872</v>
      </c>
      <c r="E769" s="2" t="s">
        <v>767</v>
      </c>
    </row>
    <row r="770" spans="1:5" x14ac:dyDescent="0.2">
      <c r="A770" s="1">
        <f t="shared" si="22"/>
        <v>295.40000000000873</v>
      </c>
      <c r="B770" s="2" t="s">
        <v>768</v>
      </c>
      <c r="D770" s="1">
        <f t="shared" si="23"/>
        <v>295.15000000000873</v>
      </c>
      <c r="E770" s="2" t="s">
        <v>768</v>
      </c>
    </row>
    <row r="771" spans="1:5" x14ac:dyDescent="0.2">
      <c r="A771" s="1">
        <f t="shared" si="22"/>
        <v>295.57500000000874</v>
      </c>
      <c r="B771" s="2" t="s">
        <v>769</v>
      </c>
      <c r="D771" s="1">
        <f t="shared" si="23"/>
        <v>295.32500000000874</v>
      </c>
      <c r="E771" s="2" t="s">
        <v>769</v>
      </c>
    </row>
    <row r="772" spans="1:5" x14ac:dyDescent="0.2">
      <c r="A772" s="1">
        <f t="shared" ref="A772:A835" si="24">A771+0.175</f>
        <v>295.75000000000875</v>
      </c>
      <c r="B772" s="2" t="s">
        <v>770</v>
      </c>
      <c r="D772" s="1">
        <f t="shared" ref="D772:D835" si="25">D771+0.175</f>
        <v>295.50000000000875</v>
      </c>
      <c r="E772" s="2" t="s">
        <v>770</v>
      </c>
    </row>
    <row r="773" spans="1:5" x14ac:dyDescent="0.2">
      <c r="A773" s="1">
        <f t="shared" si="24"/>
        <v>295.92500000000877</v>
      </c>
      <c r="B773" s="2" t="s">
        <v>771</v>
      </c>
      <c r="D773" s="1">
        <f t="shared" si="25"/>
        <v>295.67500000000877</v>
      </c>
      <c r="E773" s="2" t="s">
        <v>771</v>
      </c>
    </row>
    <row r="774" spans="1:5" x14ac:dyDescent="0.2">
      <c r="A774" s="1">
        <f t="shared" si="24"/>
        <v>296.10000000000878</v>
      </c>
      <c r="B774" s="2" t="s">
        <v>772</v>
      </c>
      <c r="D774" s="1">
        <f t="shared" si="25"/>
        <v>295.85000000000878</v>
      </c>
      <c r="E774" s="2" t="s">
        <v>772</v>
      </c>
    </row>
    <row r="775" spans="1:5" x14ac:dyDescent="0.2">
      <c r="A775" s="1">
        <f t="shared" si="24"/>
        <v>296.27500000000879</v>
      </c>
      <c r="B775" s="2" t="s">
        <v>773</v>
      </c>
      <c r="D775" s="1">
        <f t="shared" si="25"/>
        <v>296.02500000000879</v>
      </c>
      <c r="E775" s="2" t="s">
        <v>773</v>
      </c>
    </row>
    <row r="776" spans="1:5" x14ac:dyDescent="0.2">
      <c r="A776" s="1">
        <f t="shared" si="24"/>
        <v>296.4500000000088</v>
      </c>
      <c r="B776" s="2" t="s">
        <v>774</v>
      </c>
      <c r="D776" s="1">
        <f t="shared" si="25"/>
        <v>296.2000000000088</v>
      </c>
      <c r="E776" s="2" t="s">
        <v>774</v>
      </c>
    </row>
    <row r="777" spans="1:5" x14ac:dyDescent="0.2">
      <c r="A777" s="1">
        <f t="shared" si="24"/>
        <v>296.62500000000881</v>
      </c>
      <c r="B777" s="2" t="s">
        <v>775</v>
      </c>
      <c r="D777" s="1">
        <f t="shared" si="25"/>
        <v>296.37500000000881</v>
      </c>
      <c r="E777" s="2" t="s">
        <v>775</v>
      </c>
    </row>
    <row r="778" spans="1:5" x14ac:dyDescent="0.2">
      <c r="A778" s="1">
        <f t="shared" si="24"/>
        <v>296.80000000000882</v>
      </c>
      <c r="B778" s="2" t="s">
        <v>776</v>
      </c>
      <c r="D778" s="1">
        <f t="shared" si="25"/>
        <v>296.55000000000882</v>
      </c>
      <c r="E778" s="2" t="s">
        <v>776</v>
      </c>
    </row>
    <row r="779" spans="1:5" x14ac:dyDescent="0.2">
      <c r="A779" s="1">
        <f t="shared" si="24"/>
        <v>296.97500000000883</v>
      </c>
      <c r="B779" s="2" t="s">
        <v>777</v>
      </c>
      <c r="D779" s="1">
        <f t="shared" si="25"/>
        <v>296.72500000000883</v>
      </c>
      <c r="E779" s="2" t="s">
        <v>777</v>
      </c>
    </row>
    <row r="780" spans="1:5" x14ac:dyDescent="0.2">
      <c r="A780" s="1">
        <f t="shared" si="24"/>
        <v>297.15000000000884</v>
      </c>
      <c r="B780" s="2" t="s">
        <v>778</v>
      </c>
      <c r="D780" s="1">
        <f t="shared" si="25"/>
        <v>296.90000000000884</v>
      </c>
      <c r="E780" s="2" t="s">
        <v>778</v>
      </c>
    </row>
    <row r="781" spans="1:5" x14ac:dyDescent="0.2">
      <c r="A781" s="1">
        <f t="shared" si="24"/>
        <v>297.32500000000886</v>
      </c>
      <c r="B781" s="2" t="s">
        <v>779</v>
      </c>
      <c r="D781" s="1">
        <f t="shared" si="25"/>
        <v>297.07500000000886</v>
      </c>
      <c r="E781" s="2" t="s">
        <v>779</v>
      </c>
    </row>
    <row r="782" spans="1:5" x14ac:dyDescent="0.2">
      <c r="A782" s="1">
        <f t="shared" si="24"/>
        <v>297.50000000000887</v>
      </c>
      <c r="B782" s="2" t="s">
        <v>780</v>
      </c>
      <c r="D782" s="1">
        <f t="shared" si="25"/>
        <v>297.25000000000887</v>
      </c>
      <c r="E782" s="2" t="s">
        <v>780</v>
      </c>
    </row>
    <row r="783" spans="1:5" x14ac:dyDescent="0.2">
      <c r="A783" s="1">
        <f t="shared" si="24"/>
        <v>297.67500000000888</v>
      </c>
      <c r="B783" s="2" t="s">
        <v>781</v>
      </c>
      <c r="D783" s="1">
        <f t="shared" si="25"/>
        <v>297.42500000000888</v>
      </c>
      <c r="E783" s="2" t="s">
        <v>781</v>
      </c>
    </row>
    <row r="784" spans="1:5" x14ac:dyDescent="0.2">
      <c r="A784" s="1">
        <f t="shared" si="24"/>
        <v>297.85000000000889</v>
      </c>
      <c r="B784" s="2" t="s">
        <v>782</v>
      </c>
      <c r="D784" s="1">
        <f t="shared" si="25"/>
        <v>297.60000000000889</v>
      </c>
      <c r="E784" s="2" t="s">
        <v>782</v>
      </c>
    </row>
    <row r="785" spans="1:5" x14ac:dyDescent="0.2">
      <c r="A785" s="1">
        <f t="shared" si="24"/>
        <v>298.0250000000089</v>
      </c>
      <c r="B785" s="2" t="s">
        <v>783</v>
      </c>
      <c r="D785" s="1">
        <f t="shared" si="25"/>
        <v>297.7750000000089</v>
      </c>
      <c r="E785" s="2" t="s">
        <v>783</v>
      </c>
    </row>
    <row r="786" spans="1:5" x14ac:dyDescent="0.2">
      <c r="A786" s="1">
        <f t="shared" si="24"/>
        <v>298.20000000000891</v>
      </c>
      <c r="B786" s="2" t="s">
        <v>784</v>
      </c>
      <c r="D786" s="1">
        <f t="shared" si="25"/>
        <v>297.95000000000891</v>
      </c>
      <c r="E786" s="2" t="s">
        <v>784</v>
      </c>
    </row>
    <row r="787" spans="1:5" x14ac:dyDescent="0.2">
      <c r="A787" s="1">
        <f t="shared" si="24"/>
        <v>298.37500000000892</v>
      </c>
      <c r="B787" s="2" t="s">
        <v>785</v>
      </c>
      <c r="D787" s="1">
        <f t="shared" si="25"/>
        <v>298.12500000000892</v>
      </c>
      <c r="E787" s="2" t="s">
        <v>785</v>
      </c>
    </row>
    <row r="788" spans="1:5" x14ac:dyDescent="0.2">
      <c r="A788" s="1">
        <f t="shared" si="24"/>
        <v>298.55000000000894</v>
      </c>
      <c r="B788" s="2" t="s">
        <v>786</v>
      </c>
      <c r="D788" s="1">
        <f t="shared" si="25"/>
        <v>298.30000000000894</v>
      </c>
      <c r="E788" s="2" t="s">
        <v>786</v>
      </c>
    </row>
    <row r="789" spans="1:5" x14ac:dyDescent="0.2">
      <c r="A789" s="1">
        <f t="shared" si="24"/>
        <v>298.72500000000895</v>
      </c>
      <c r="B789" s="2" t="s">
        <v>787</v>
      </c>
      <c r="D789" s="1">
        <f t="shared" si="25"/>
        <v>298.47500000000895</v>
      </c>
      <c r="E789" s="2" t="s">
        <v>787</v>
      </c>
    </row>
    <row r="790" spans="1:5" x14ac:dyDescent="0.2">
      <c r="A790" s="1">
        <f t="shared" si="24"/>
        <v>298.90000000000896</v>
      </c>
      <c r="B790" s="2" t="s">
        <v>788</v>
      </c>
      <c r="D790" s="1">
        <f t="shared" si="25"/>
        <v>298.65000000000896</v>
      </c>
      <c r="E790" s="2" t="s">
        <v>788</v>
      </c>
    </row>
    <row r="791" spans="1:5" x14ac:dyDescent="0.2">
      <c r="A791" s="1">
        <f t="shared" si="24"/>
        <v>299.07500000000897</v>
      </c>
      <c r="B791" s="2" t="s">
        <v>789</v>
      </c>
      <c r="D791" s="1">
        <f t="shared" si="25"/>
        <v>298.82500000000897</v>
      </c>
      <c r="E791" s="2" t="s">
        <v>789</v>
      </c>
    </row>
    <row r="792" spans="1:5" x14ac:dyDescent="0.2">
      <c r="A792" s="1">
        <f t="shared" si="24"/>
        <v>299.25000000000898</v>
      </c>
      <c r="B792" s="2" t="s">
        <v>790</v>
      </c>
      <c r="D792" s="1">
        <f t="shared" si="25"/>
        <v>299.00000000000898</v>
      </c>
      <c r="E792" s="2" t="s">
        <v>790</v>
      </c>
    </row>
    <row r="793" spans="1:5" x14ac:dyDescent="0.2">
      <c r="A793" s="1">
        <f t="shared" si="24"/>
        <v>299.42500000000899</v>
      </c>
      <c r="B793" s="2" t="s">
        <v>791</v>
      </c>
      <c r="D793" s="1">
        <f t="shared" si="25"/>
        <v>299.17500000000899</v>
      </c>
      <c r="E793" s="2" t="s">
        <v>791</v>
      </c>
    </row>
    <row r="794" spans="1:5" x14ac:dyDescent="0.2">
      <c r="A794" s="1">
        <f t="shared" si="24"/>
        <v>299.600000000009</v>
      </c>
      <c r="B794" s="2" t="s">
        <v>792</v>
      </c>
      <c r="D794" s="1">
        <f t="shared" si="25"/>
        <v>299.350000000009</v>
      </c>
      <c r="E794" s="2" t="s">
        <v>792</v>
      </c>
    </row>
    <row r="795" spans="1:5" x14ac:dyDescent="0.2">
      <c r="A795" s="1">
        <f t="shared" si="24"/>
        <v>299.77500000000902</v>
      </c>
      <c r="B795" s="2" t="s">
        <v>793</v>
      </c>
      <c r="D795" s="1">
        <f t="shared" si="25"/>
        <v>299.52500000000902</v>
      </c>
      <c r="E795" s="2" t="s">
        <v>793</v>
      </c>
    </row>
    <row r="796" spans="1:5" x14ac:dyDescent="0.2">
      <c r="A796" s="1">
        <f t="shared" si="24"/>
        <v>299.95000000000903</v>
      </c>
      <c r="B796" s="2" t="s">
        <v>794</v>
      </c>
      <c r="D796" s="1">
        <f t="shared" si="25"/>
        <v>299.70000000000903</v>
      </c>
      <c r="E796" s="2" t="s">
        <v>794</v>
      </c>
    </row>
    <row r="797" spans="1:5" x14ac:dyDescent="0.2">
      <c r="A797" s="1">
        <f t="shared" si="24"/>
        <v>300.12500000000904</v>
      </c>
      <c r="B797" s="2" t="s">
        <v>795</v>
      </c>
      <c r="D797" s="1">
        <f t="shared" si="25"/>
        <v>299.87500000000904</v>
      </c>
      <c r="E797" s="2" t="s">
        <v>795</v>
      </c>
    </row>
    <row r="798" spans="1:5" x14ac:dyDescent="0.2">
      <c r="A798" s="1">
        <f t="shared" si="24"/>
        <v>300.30000000000905</v>
      </c>
      <c r="B798" s="2" t="s">
        <v>796</v>
      </c>
      <c r="D798" s="1">
        <f t="shared" si="25"/>
        <v>300.05000000000905</v>
      </c>
      <c r="E798" s="2" t="s">
        <v>796</v>
      </c>
    </row>
    <row r="799" spans="1:5" x14ac:dyDescent="0.2">
      <c r="A799" s="1">
        <f t="shared" si="24"/>
        <v>300.47500000000906</v>
      </c>
      <c r="B799" s="2" t="s">
        <v>797</v>
      </c>
      <c r="D799" s="1">
        <f t="shared" si="25"/>
        <v>300.22500000000906</v>
      </c>
      <c r="E799" s="2" t="s">
        <v>797</v>
      </c>
    </row>
    <row r="800" spans="1:5" x14ac:dyDescent="0.2">
      <c r="A800" s="1">
        <f t="shared" si="24"/>
        <v>300.65000000000907</v>
      </c>
      <c r="B800" s="2" t="s">
        <v>798</v>
      </c>
      <c r="D800" s="1">
        <f t="shared" si="25"/>
        <v>300.40000000000907</v>
      </c>
      <c r="E800" s="2" t="s">
        <v>798</v>
      </c>
    </row>
    <row r="801" spans="1:5" x14ac:dyDescent="0.2">
      <c r="A801" s="1">
        <f t="shared" si="24"/>
        <v>300.82500000000908</v>
      </c>
      <c r="B801" s="2" t="s">
        <v>799</v>
      </c>
      <c r="D801" s="1">
        <f t="shared" si="25"/>
        <v>300.57500000000908</v>
      </c>
      <c r="E801" s="2" t="s">
        <v>799</v>
      </c>
    </row>
    <row r="802" spans="1:5" x14ac:dyDescent="0.2">
      <c r="A802" s="1">
        <f t="shared" si="24"/>
        <v>301.00000000000909</v>
      </c>
      <c r="B802" s="2" t="s">
        <v>800</v>
      </c>
      <c r="D802" s="1">
        <f t="shared" si="25"/>
        <v>300.75000000000909</v>
      </c>
      <c r="E802" s="2" t="s">
        <v>800</v>
      </c>
    </row>
    <row r="803" spans="1:5" x14ac:dyDescent="0.2">
      <c r="A803" s="1">
        <f t="shared" si="24"/>
        <v>301.17500000000911</v>
      </c>
      <c r="B803" s="2" t="s">
        <v>801</v>
      </c>
      <c r="D803" s="1">
        <f t="shared" si="25"/>
        <v>300.92500000000911</v>
      </c>
      <c r="E803" s="2" t="s">
        <v>801</v>
      </c>
    </row>
    <row r="804" spans="1:5" x14ac:dyDescent="0.2">
      <c r="A804" s="1">
        <f t="shared" si="24"/>
        <v>301.35000000000912</v>
      </c>
      <c r="B804" s="2" t="s">
        <v>802</v>
      </c>
      <c r="D804" s="1">
        <f t="shared" si="25"/>
        <v>301.10000000000912</v>
      </c>
      <c r="E804" s="2" t="s">
        <v>802</v>
      </c>
    </row>
    <row r="805" spans="1:5" x14ac:dyDescent="0.2">
      <c r="A805" s="1">
        <f t="shared" si="24"/>
        <v>301.52500000000913</v>
      </c>
      <c r="B805" s="2" t="s">
        <v>803</v>
      </c>
      <c r="D805" s="1">
        <f t="shared" si="25"/>
        <v>301.27500000000913</v>
      </c>
      <c r="E805" s="2" t="s">
        <v>803</v>
      </c>
    </row>
    <row r="806" spans="1:5" x14ac:dyDescent="0.2">
      <c r="A806" s="1">
        <f t="shared" si="24"/>
        <v>301.70000000000914</v>
      </c>
      <c r="B806" s="2" t="s">
        <v>804</v>
      </c>
      <c r="D806" s="1">
        <f t="shared" si="25"/>
        <v>301.45000000000914</v>
      </c>
      <c r="E806" s="2" t="s">
        <v>804</v>
      </c>
    </row>
    <row r="807" spans="1:5" x14ac:dyDescent="0.2">
      <c r="A807" s="1">
        <f t="shared" si="24"/>
        <v>301.87500000000915</v>
      </c>
      <c r="B807" s="2" t="s">
        <v>805</v>
      </c>
      <c r="D807" s="1">
        <f t="shared" si="25"/>
        <v>301.62500000000915</v>
      </c>
      <c r="E807" s="2" t="s">
        <v>805</v>
      </c>
    </row>
    <row r="808" spans="1:5" x14ac:dyDescent="0.2">
      <c r="A808" s="1">
        <f t="shared" si="24"/>
        <v>302.05000000000916</v>
      </c>
      <c r="B808" s="2" t="s">
        <v>806</v>
      </c>
      <c r="D808" s="1">
        <f t="shared" si="25"/>
        <v>301.80000000000916</v>
      </c>
      <c r="E808" s="2" t="s">
        <v>806</v>
      </c>
    </row>
    <row r="809" spans="1:5" x14ac:dyDescent="0.2">
      <c r="A809" s="1">
        <f t="shared" si="24"/>
        <v>302.22500000000917</v>
      </c>
      <c r="B809" s="2" t="s">
        <v>807</v>
      </c>
      <c r="D809" s="1">
        <f t="shared" si="25"/>
        <v>301.97500000000917</v>
      </c>
      <c r="E809" s="2" t="s">
        <v>807</v>
      </c>
    </row>
    <row r="810" spans="1:5" x14ac:dyDescent="0.2">
      <c r="A810" s="1">
        <f t="shared" si="24"/>
        <v>302.40000000000919</v>
      </c>
      <c r="B810" s="2" t="s">
        <v>808</v>
      </c>
      <c r="D810" s="1">
        <f t="shared" si="25"/>
        <v>302.15000000000919</v>
      </c>
      <c r="E810" s="2" t="s">
        <v>808</v>
      </c>
    </row>
    <row r="811" spans="1:5" x14ac:dyDescent="0.2">
      <c r="A811" s="1">
        <f t="shared" si="24"/>
        <v>302.5750000000092</v>
      </c>
      <c r="B811" s="2" t="s">
        <v>809</v>
      </c>
      <c r="D811" s="1">
        <f t="shared" si="25"/>
        <v>302.3250000000092</v>
      </c>
      <c r="E811" s="2" t="s">
        <v>809</v>
      </c>
    </row>
    <row r="812" spans="1:5" x14ac:dyDescent="0.2">
      <c r="A812" s="1">
        <f t="shared" si="24"/>
        <v>302.75000000000921</v>
      </c>
      <c r="B812" s="2" t="s">
        <v>810</v>
      </c>
      <c r="D812" s="1">
        <f t="shared" si="25"/>
        <v>302.50000000000921</v>
      </c>
      <c r="E812" s="2" t="s">
        <v>810</v>
      </c>
    </row>
    <row r="813" spans="1:5" x14ac:dyDescent="0.2">
      <c r="A813" s="1">
        <f t="shared" si="24"/>
        <v>302.92500000000922</v>
      </c>
      <c r="B813" s="2" t="s">
        <v>811</v>
      </c>
      <c r="D813" s="1">
        <f t="shared" si="25"/>
        <v>302.67500000000922</v>
      </c>
      <c r="E813" s="2" t="s">
        <v>811</v>
      </c>
    </row>
    <row r="814" spans="1:5" x14ac:dyDescent="0.2">
      <c r="A814" s="1">
        <f t="shared" si="24"/>
        <v>303.10000000000923</v>
      </c>
      <c r="B814" s="2" t="s">
        <v>812</v>
      </c>
      <c r="D814" s="1">
        <f t="shared" si="25"/>
        <v>302.85000000000923</v>
      </c>
      <c r="E814" s="2" t="s">
        <v>812</v>
      </c>
    </row>
    <row r="815" spans="1:5" x14ac:dyDescent="0.2">
      <c r="A815" s="1">
        <f t="shared" si="24"/>
        <v>303.27500000000924</v>
      </c>
      <c r="B815" s="2" t="s">
        <v>813</v>
      </c>
      <c r="D815" s="1">
        <f t="shared" si="25"/>
        <v>303.02500000000924</v>
      </c>
      <c r="E815" s="2" t="s">
        <v>813</v>
      </c>
    </row>
    <row r="816" spans="1:5" x14ac:dyDescent="0.2">
      <c r="A816" s="1">
        <f t="shared" si="24"/>
        <v>303.45000000000925</v>
      </c>
      <c r="B816" s="2" t="s">
        <v>814</v>
      </c>
      <c r="D816" s="1">
        <f t="shared" si="25"/>
        <v>303.20000000000925</v>
      </c>
      <c r="E816" s="2" t="s">
        <v>814</v>
      </c>
    </row>
    <row r="817" spans="1:5" x14ac:dyDescent="0.2">
      <c r="A817" s="1">
        <f t="shared" si="24"/>
        <v>303.62500000000927</v>
      </c>
      <c r="B817" s="2" t="s">
        <v>815</v>
      </c>
      <c r="D817" s="1">
        <f t="shared" si="25"/>
        <v>303.37500000000927</v>
      </c>
      <c r="E817" s="2" t="s">
        <v>815</v>
      </c>
    </row>
    <row r="818" spans="1:5" x14ac:dyDescent="0.2">
      <c r="A818" s="1">
        <f t="shared" si="24"/>
        <v>303.80000000000928</v>
      </c>
      <c r="B818" s="2" t="s">
        <v>816</v>
      </c>
      <c r="D818" s="1">
        <f t="shared" si="25"/>
        <v>303.55000000000928</v>
      </c>
      <c r="E818" s="2" t="s">
        <v>816</v>
      </c>
    </row>
    <row r="819" spans="1:5" x14ac:dyDescent="0.2">
      <c r="A819" s="1">
        <f t="shared" si="24"/>
        <v>303.97500000000929</v>
      </c>
      <c r="B819" s="2" t="s">
        <v>817</v>
      </c>
      <c r="D819" s="1">
        <f t="shared" si="25"/>
        <v>303.72500000000929</v>
      </c>
      <c r="E819" s="2" t="s">
        <v>817</v>
      </c>
    </row>
    <row r="820" spans="1:5" x14ac:dyDescent="0.2">
      <c r="A820" s="1">
        <f t="shared" si="24"/>
        <v>304.1500000000093</v>
      </c>
      <c r="B820" s="2" t="s">
        <v>818</v>
      </c>
      <c r="D820" s="1">
        <f t="shared" si="25"/>
        <v>303.9000000000093</v>
      </c>
      <c r="E820" s="2" t="s">
        <v>818</v>
      </c>
    </row>
    <row r="821" spans="1:5" x14ac:dyDescent="0.2">
      <c r="A821" s="1">
        <f t="shared" si="24"/>
        <v>304.32500000000931</v>
      </c>
      <c r="B821" s="2" t="s">
        <v>819</v>
      </c>
      <c r="D821" s="1">
        <f t="shared" si="25"/>
        <v>304.07500000000931</v>
      </c>
      <c r="E821" s="2" t="s">
        <v>819</v>
      </c>
    </row>
    <row r="822" spans="1:5" x14ac:dyDescent="0.2">
      <c r="A822" s="1">
        <f t="shared" si="24"/>
        <v>304.50000000000932</v>
      </c>
      <c r="B822" s="2" t="s">
        <v>820</v>
      </c>
      <c r="D822" s="1">
        <f t="shared" si="25"/>
        <v>304.25000000000932</v>
      </c>
      <c r="E822" s="2" t="s">
        <v>820</v>
      </c>
    </row>
    <row r="823" spans="1:5" x14ac:dyDescent="0.2">
      <c r="A823" s="1">
        <f t="shared" si="24"/>
        <v>304.67500000000933</v>
      </c>
      <c r="B823" s="2" t="s">
        <v>821</v>
      </c>
      <c r="D823" s="1">
        <f t="shared" si="25"/>
        <v>304.42500000000933</v>
      </c>
      <c r="E823" s="2" t="s">
        <v>821</v>
      </c>
    </row>
    <row r="824" spans="1:5" x14ac:dyDescent="0.2">
      <c r="A824" s="1">
        <f t="shared" si="24"/>
        <v>304.85000000000935</v>
      </c>
      <c r="B824" s="2" t="s">
        <v>822</v>
      </c>
      <c r="D824" s="1">
        <f t="shared" si="25"/>
        <v>304.60000000000935</v>
      </c>
      <c r="E824" s="2" t="s">
        <v>822</v>
      </c>
    </row>
    <row r="825" spans="1:5" x14ac:dyDescent="0.2">
      <c r="A825" s="1">
        <f t="shared" si="24"/>
        <v>305.02500000000936</v>
      </c>
      <c r="B825" s="2" t="s">
        <v>823</v>
      </c>
      <c r="D825" s="1">
        <f t="shared" si="25"/>
        <v>304.77500000000936</v>
      </c>
      <c r="E825" s="2" t="s">
        <v>823</v>
      </c>
    </row>
    <row r="826" spans="1:5" x14ac:dyDescent="0.2">
      <c r="A826" s="1">
        <f t="shared" si="24"/>
        <v>305.20000000000937</v>
      </c>
      <c r="B826" s="2" t="s">
        <v>824</v>
      </c>
      <c r="D826" s="1">
        <f t="shared" si="25"/>
        <v>304.95000000000937</v>
      </c>
      <c r="E826" s="2" t="s">
        <v>824</v>
      </c>
    </row>
    <row r="827" spans="1:5" x14ac:dyDescent="0.2">
      <c r="A827" s="1">
        <f t="shared" si="24"/>
        <v>305.37500000000938</v>
      </c>
      <c r="B827" s="2" t="s">
        <v>825</v>
      </c>
      <c r="D827" s="1">
        <f t="shared" si="25"/>
        <v>305.12500000000938</v>
      </c>
      <c r="E827" s="2" t="s">
        <v>825</v>
      </c>
    </row>
    <row r="828" spans="1:5" x14ac:dyDescent="0.2">
      <c r="A828" s="1">
        <f t="shared" si="24"/>
        <v>305.55000000000939</v>
      </c>
      <c r="B828" s="2" t="s">
        <v>826</v>
      </c>
      <c r="D828" s="1">
        <f t="shared" si="25"/>
        <v>305.30000000000939</v>
      </c>
      <c r="E828" s="2" t="s">
        <v>826</v>
      </c>
    </row>
    <row r="829" spans="1:5" x14ac:dyDescent="0.2">
      <c r="A829" s="1">
        <f t="shared" si="24"/>
        <v>305.7250000000094</v>
      </c>
      <c r="B829" s="2" t="s">
        <v>827</v>
      </c>
      <c r="D829" s="1">
        <f t="shared" si="25"/>
        <v>305.4750000000094</v>
      </c>
      <c r="E829" s="2" t="s">
        <v>827</v>
      </c>
    </row>
    <row r="830" spans="1:5" x14ac:dyDescent="0.2">
      <c r="A830" s="1">
        <f t="shared" si="24"/>
        <v>305.90000000000941</v>
      </c>
      <c r="B830" s="2" t="s">
        <v>828</v>
      </c>
      <c r="D830" s="1">
        <f t="shared" si="25"/>
        <v>305.65000000000941</v>
      </c>
      <c r="E830" s="2" t="s">
        <v>828</v>
      </c>
    </row>
    <row r="831" spans="1:5" x14ac:dyDescent="0.2">
      <c r="A831" s="1">
        <f t="shared" si="24"/>
        <v>306.07500000000942</v>
      </c>
      <c r="B831" s="2" t="s">
        <v>829</v>
      </c>
      <c r="D831" s="1">
        <f t="shared" si="25"/>
        <v>305.82500000000942</v>
      </c>
      <c r="E831" s="2" t="s">
        <v>829</v>
      </c>
    </row>
    <row r="832" spans="1:5" x14ac:dyDescent="0.2">
      <c r="A832" s="1">
        <f t="shared" si="24"/>
        <v>306.25000000000944</v>
      </c>
      <c r="B832" s="2" t="s">
        <v>830</v>
      </c>
      <c r="D832" s="1">
        <f t="shared" si="25"/>
        <v>306.00000000000944</v>
      </c>
      <c r="E832" s="2" t="s">
        <v>830</v>
      </c>
    </row>
    <row r="833" spans="1:5" x14ac:dyDescent="0.2">
      <c r="A833" s="1">
        <f t="shared" si="24"/>
        <v>306.42500000000945</v>
      </c>
      <c r="B833" s="2" t="s">
        <v>831</v>
      </c>
      <c r="D833" s="1">
        <f t="shared" si="25"/>
        <v>306.17500000000945</v>
      </c>
      <c r="E833" s="2" t="s">
        <v>831</v>
      </c>
    </row>
    <row r="834" spans="1:5" x14ac:dyDescent="0.2">
      <c r="A834" s="1">
        <f t="shared" si="24"/>
        <v>306.60000000000946</v>
      </c>
      <c r="B834" s="2" t="s">
        <v>832</v>
      </c>
      <c r="D834" s="1">
        <f t="shared" si="25"/>
        <v>306.35000000000946</v>
      </c>
      <c r="E834" s="2" t="s">
        <v>832</v>
      </c>
    </row>
    <row r="835" spans="1:5" x14ac:dyDescent="0.2">
      <c r="A835" s="1">
        <f t="shared" si="24"/>
        <v>306.77500000000947</v>
      </c>
      <c r="B835" s="2" t="s">
        <v>833</v>
      </c>
      <c r="D835" s="1">
        <f t="shared" si="25"/>
        <v>306.52500000000947</v>
      </c>
      <c r="E835" s="2" t="s">
        <v>833</v>
      </c>
    </row>
    <row r="836" spans="1:5" x14ac:dyDescent="0.2">
      <c r="A836" s="1">
        <f t="shared" ref="A836:A899" si="26">A835+0.175</f>
        <v>306.95000000000948</v>
      </c>
      <c r="B836" s="2" t="s">
        <v>834</v>
      </c>
      <c r="D836" s="1">
        <f t="shared" ref="D836:D899" si="27">D835+0.175</f>
        <v>306.70000000000948</v>
      </c>
      <c r="E836" s="2" t="s">
        <v>834</v>
      </c>
    </row>
    <row r="837" spans="1:5" x14ac:dyDescent="0.2">
      <c r="A837" s="1">
        <f t="shared" si="26"/>
        <v>307.12500000000949</v>
      </c>
      <c r="B837" s="2" t="s">
        <v>835</v>
      </c>
      <c r="D837" s="1">
        <f t="shared" si="27"/>
        <v>306.87500000000949</v>
      </c>
      <c r="E837" s="2" t="s">
        <v>835</v>
      </c>
    </row>
    <row r="838" spans="1:5" x14ac:dyDescent="0.2">
      <c r="A838" s="1">
        <f t="shared" si="26"/>
        <v>307.3000000000095</v>
      </c>
      <c r="B838" s="2" t="s">
        <v>836</v>
      </c>
      <c r="D838" s="1">
        <f t="shared" si="27"/>
        <v>307.0500000000095</v>
      </c>
      <c r="E838" s="2" t="s">
        <v>836</v>
      </c>
    </row>
    <row r="839" spans="1:5" x14ac:dyDescent="0.2">
      <c r="A839" s="1">
        <f t="shared" si="26"/>
        <v>307.47500000000952</v>
      </c>
      <c r="B839" s="2" t="s">
        <v>837</v>
      </c>
      <c r="D839" s="1">
        <f t="shared" si="27"/>
        <v>307.22500000000952</v>
      </c>
      <c r="E839" s="2" t="s">
        <v>837</v>
      </c>
    </row>
    <row r="840" spans="1:5" x14ac:dyDescent="0.2">
      <c r="A840" s="1">
        <f t="shared" si="26"/>
        <v>307.65000000000953</v>
      </c>
      <c r="B840" s="2" t="s">
        <v>838</v>
      </c>
      <c r="D840" s="1">
        <f t="shared" si="27"/>
        <v>307.40000000000953</v>
      </c>
      <c r="E840" s="2" t="s">
        <v>838</v>
      </c>
    </row>
    <row r="841" spans="1:5" x14ac:dyDescent="0.2">
      <c r="A841" s="1">
        <f t="shared" si="26"/>
        <v>307.82500000000954</v>
      </c>
      <c r="B841" s="2" t="s">
        <v>839</v>
      </c>
      <c r="D841" s="1">
        <f t="shared" si="27"/>
        <v>307.57500000000954</v>
      </c>
      <c r="E841" s="2" t="s">
        <v>839</v>
      </c>
    </row>
    <row r="842" spans="1:5" x14ac:dyDescent="0.2">
      <c r="A842" s="1">
        <f t="shared" si="26"/>
        <v>308.00000000000955</v>
      </c>
      <c r="B842" s="2" t="s">
        <v>840</v>
      </c>
      <c r="D842" s="1">
        <f t="shared" si="27"/>
        <v>307.75000000000955</v>
      </c>
      <c r="E842" s="2" t="s">
        <v>840</v>
      </c>
    </row>
    <row r="843" spans="1:5" x14ac:dyDescent="0.2">
      <c r="A843" s="1">
        <f t="shared" si="26"/>
        <v>308.17500000000956</v>
      </c>
      <c r="B843" s="2" t="s">
        <v>841</v>
      </c>
      <c r="D843" s="1">
        <f t="shared" si="27"/>
        <v>307.92500000000956</v>
      </c>
      <c r="E843" s="2" t="s">
        <v>841</v>
      </c>
    </row>
    <row r="844" spans="1:5" x14ac:dyDescent="0.2">
      <c r="A844" s="1">
        <f t="shared" si="26"/>
        <v>308.35000000000957</v>
      </c>
      <c r="B844" s="2" t="s">
        <v>842</v>
      </c>
      <c r="D844" s="1">
        <f t="shared" si="27"/>
        <v>308.10000000000957</v>
      </c>
      <c r="E844" s="2" t="s">
        <v>842</v>
      </c>
    </row>
    <row r="845" spans="1:5" x14ac:dyDescent="0.2">
      <c r="A845" s="1">
        <f t="shared" si="26"/>
        <v>308.52500000000958</v>
      </c>
      <c r="B845" s="2" t="s">
        <v>843</v>
      </c>
      <c r="D845" s="1">
        <f t="shared" si="27"/>
        <v>308.27500000000958</v>
      </c>
      <c r="E845" s="2" t="s">
        <v>843</v>
      </c>
    </row>
    <row r="846" spans="1:5" x14ac:dyDescent="0.2">
      <c r="A846" s="1">
        <f t="shared" si="26"/>
        <v>308.7000000000096</v>
      </c>
      <c r="B846" s="2" t="s">
        <v>844</v>
      </c>
      <c r="D846" s="1">
        <f t="shared" si="27"/>
        <v>308.4500000000096</v>
      </c>
      <c r="E846" s="2" t="s">
        <v>844</v>
      </c>
    </row>
    <row r="847" spans="1:5" x14ac:dyDescent="0.2">
      <c r="A847" s="1">
        <f t="shared" si="26"/>
        <v>308.87500000000961</v>
      </c>
      <c r="B847" s="2" t="s">
        <v>845</v>
      </c>
      <c r="D847" s="1">
        <f t="shared" si="27"/>
        <v>308.62500000000961</v>
      </c>
      <c r="E847" s="2" t="s">
        <v>845</v>
      </c>
    </row>
    <row r="848" spans="1:5" x14ac:dyDescent="0.2">
      <c r="A848" s="1">
        <f t="shared" si="26"/>
        <v>309.05000000000962</v>
      </c>
      <c r="B848" s="2" t="s">
        <v>846</v>
      </c>
      <c r="D848" s="1">
        <f t="shared" si="27"/>
        <v>308.80000000000962</v>
      </c>
      <c r="E848" s="2" t="s">
        <v>846</v>
      </c>
    </row>
    <row r="849" spans="1:5" x14ac:dyDescent="0.2">
      <c r="A849" s="1">
        <f t="shared" si="26"/>
        <v>309.22500000000963</v>
      </c>
      <c r="B849" s="2" t="s">
        <v>847</v>
      </c>
      <c r="D849" s="1">
        <f t="shared" si="27"/>
        <v>308.97500000000963</v>
      </c>
      <c r="E849" s="2" t="s">
        <v>847</v>
      </c>
    </row>
    <row r="850" spans="1:5" x14ac:dyDescent="0.2">
      <c r="A850" s="1">
        <f t="shared" si="26"/>
        <v>309.40000000000964</v>
      </c>
      <c r="B850" s="2" t="s">
        <v>848</v>
      </c>
      <c r="D850" s="1">
        <f t="shared" si="27"/>
        <v>309.15000000000964</v>
      </c>
      <c r="E850" s="2" t="s">
        <v>848</v>
      </c>
    </row>
    <row r="851" spans="1:5" x14ac:dyDescent="0.2">
      <c r="A851" s="1">
        <f t="shared" si="26"/>
        <v>309.57500000000965</v>
      </c>
      <c r="B851" s="2" t="s">
        <v>849</v>
      </c>
      <c r="D851" s="1">
        <f t="shared" si="27"/>
        <v>309.32500000000965</v>
      </c>
      <c r="E851" s="2" t="s">
        <v>849</v>
      </c>
    </row>
    <row r="852" spans="1:5" x14ac:dyDescent="0.2">
      <c r="A852" s="1">
        <f t="shared" si="26"/>
        <v>309.75000000000966</v>
      </c>
      <c r="B852" s="2" t="s">
        <v>850</v>
      </c>
      <c r="D852" s="1">
        <f t="shared" si="27"/>
        <v>309.50000000000966</v>
      </c>
      <c r="E852" s="2" t="s">
        <v>850</v>
      </c>
    </row>
    <row r="853" spans="1:5" x14ac:dyDescent="0.2">
      <c r="A853" s="1">
        <f t="shared" si="26"/>
        <v>309.92500000000967</v>
      </c>
      <c r="B853" s="2" t="s">
        <v>851</v>
      </c>
      <c r="D853" s="1">
        <f t="shared" si="27"/>
        <v>309.67500000000967</v>
      </c>
      <c r="E853" s="2" t="s">
        <v>851</v>
      </c>
    </row>
    <row r="854" spans="1:5" x14ac:dyDescent="0.2">
      <c r="A854" s="1">
        <f t="shared" si="26"/>
        <v>310.10000000000969</v>
      </c>
      <c r="B854" s="2" t="s">
        <v>852</v>
      </c>
      <c r="D854" s="1">
        <f t="shared" si="27"/>
        <v>309.85000000000969</v>
      </c>
      <c r="E854" s="2" t="s">
        <v>852</v>
      </c>
    </row>
    <row r="855" spans="1:5" x14ac:dyDescent="0.2">
      <c r="A855" s="1">
        <f t="shared" si="26"/>
        <v>310.2750000000097</v>
      </c>
      <c r="B855" s="2" t="s">
        <v>853</v>
      </c>
      <c r="D855" s="1">
        <f t="shared" si="27"/>
        <v>310.0250000000097</v>
      </c>
      <c r="E855" s="2" t="s">
        <v>853</v>
      </c>
    </row>
    <row r="856" spans="1:5" x14ac:dyDescent="0.2">
      <c r="A856" s="1">
        <f t="shared" si="26"/>
        <v>310.45000000000971</v>
      </c>
      <c r="B856" s="2" t="s">
        <v>854</v>
      </c>
      <c r="D856" s="1">
        <f t="shared" si="27"/>
        <v>310.20000000000971</v>
      </c>
      <c r="E856" s="2" t="s">
        <v>854</v>
      </c>
    </row>
    <row r="857" spans="1:5" x14ac:dyDescent="0.2">
      <c r="A857" s="1">
        <f t="shared" si="26"/>
        <v>310.62500000000972</v>
      </c>
      <c r="B857" s="2" t="s">
        <v>855</v>
      </c>
      <c r="D857" s="1">
        <f t="shared" si="27"/>
        <v>310.37500000000972</v>
      </c>
      <c r="E857" s="2" t="s">
        <v>855</v>
      </c>
    </row>
    <row r="858" spans="1:5" x14ac:dyDescent="0.2">
      <c r="A858" s="1">
        <f t="shared" si="26"/>
        <v>310.80000000000973</v>
      </c>
      <c r="B858" s="2" t="s">
        <v>856</v>
      </c>
      <c r="D858" s="1">
        <f t="shared" si="27"/>
        <v>310.55000000000973</v>
      </c>
      <c r="E858" s="2" t="s">
        <v>856</v>
      </c>
    </row>
    <row r="859" spans="1:5" x14ac:dyDescent="0.2">
      <c r="A859" s="1">
        <f t="shared" si="26"/>
        <v>310.97500000000974</v>
      </c>
      <c r="B859" s="2" t="s">
        <v>857</v>
      </c>
      <c r="D859" s="1">
        <f t="shared" si="27"/>
        <v>310.72500000000974</v>
      </c>
      <c r="E859" s="2" t="s">
        <v>857</v>
      </c>
    </row>
    <row r="860" spans="1:5" x14ac:dyDescent="0.2">
      <c r="A860" s="1">
        <f t="shared" si="26"/>
        <v>311.15000000000975</v>
      </c>
      <c r="B860" s="2" t="s">
        <v>858</v>
      </c>
      <c r="D860" s="1">
        <f t="shared" si="27"/>
        <v>310.90000000000975</v>
      </c>
      <c r="E860" s="2" t="s">
        <v>858</v>
      </c>
    </row>
    <row r="861" spans="1:5" x14ac:dyDescent="0.2">
      <c r="A861" s="1">
        <f t="shared" si="26"/>
        <v>311.32500000000977</v>
      </c>
      <c r="B861" s="2" t="s">
        <v>859</v>
      </c>
      <c r="D861" s="1">
        <f t="shared" si="27"/>
        <v>311.07500000000977</v>
      </c>
      <c r="E861" s="2" t="s">
        <v>859</v>
      </c>
    </row>
    <row r="862" spans="1:5" x14ac:dyDescent="0.2">
      <c r="A862" s="1">
        <f t="shared" si="26"/>
        <v>311.50000000000978</v>
      </c>
      <c r="B862" s="2" t="s">
        <v>860</v>
      </c>
      <c r="D862" s="1">
        <f t="shared" si="27"/>
        <v>311.25000000000978</v>
      </c>
      <c r="E862" s="2" t="s">
        <v>860</v>
      </c>
    </row>
    <row r="863" spans="1:5" x14ac:dyDescent="0.2">
      <c r="A863" s="1">
        <f t="shared" si="26"/>
        <v>311.67500000000979</v>
      </c>
      <c r="B863" s="2" t="s">
        <v>861</v>
      </c>
      <c r="D863" s="1">
        <f t="shared" si="27"/>
        <v>311.42500000000979</v>
      </c>
      <c r="E863" s="2" t="s">
        <v>861</v>
      </c>
    </row>
    <row r="864" spans="1:5" x14ac:dyDescent="0.2">
      <c r="A864" s="1">
        <f t="shared" si="26"/>
        <v>311.8500000000098</v>
      </c>
      <c r="B864" s="2" t="s">
        <v>862</v>
      </c>
      <c r="D864" s="1">
        <f t="shared" si="27"/>
        <v>311.6000000000098</v>
      </c>
      <c r="E864" s="2" t="s">
        <v>862</v>
      </c>
    </row>
    <row r="865" spans="1:5" x14ac:dyDescent="0.2">
      <c r="A865" s="1">
        <f t="shared" si="26"/>
        <v>312.02500000000981</v>
      </c>
      <c r="B865" s="2" t="s">
        <v>863</v>
      </c>
      <c r="D865" s="1">
        <f t="shared" si="27"/>
        <v>311.77500000000981</v>
      </c>
      <c r="E865" s="2" t="s">
        <v>863</v>
      </c>
    </row>
    <row r="866" spans="1:5" x14ac:dyDescent="0.2">
      <c r="A866" s="1">
        <f t="shared" si="26"/>
        <v>312.20000000000982</v>
      </c>
      <c r="B866" s="2" t="s">
        <v>864</v>
      </c>
      <c r="D866" s="1">
        <f t="shared" si="27"/>
        <v>311.95000000000982</v>
      </c>
      <c r="E866" s="2" t="s">
        <v>864</v>
      </c>
    </row>
    <row r="867" spans="1:5" x14ac:dyDescent="0.2">
      <c r="A867" s="1">
        <f t="shared" si="26"/>
        <v>312.37500000000983</v>
      </c>
      <c r="B867" s="2" t="s">
        <v>865</v>
      </c>
      <c r="D867" s="1">
        <f t="shared" si="27"/>
        <v>312.12500000000983</v>
      </c>
      <c r="E867" s="2" t="s">
        <v>865</v>
      </c>
    </row>
    <row r="868" spans="1:5" x14ac:dyDescent="0.2">
      <c r="A868" s="1">
        <f t="shared" si="26"/>
        <v>312.55000000000985</v>
      </c>
      <c r="B868" s="2" t="s">
        <v>866</v>
      </c>
      <c r="D868" s="1">
        <f t="shared" si="27"/>
        <v>312.30000000000985</v>
      </c>
      <c r="E868" s="2" t="s">
        <v>866</v>
      </c>
    </row>
    <row r="869" spans="1:5" x14ac:dyDescent="0.2">
      <c r="A869" s="1">
        <f t="shared" si="26"/>
        <v>312.72500000000986</v>
      </c>
      <c r="B869" s="2" t="s">
        <v>867</v>
      </c>
      <c r="D869" s="1">
        <f t="shared" si="27"/>
        <v>312.47500000000986</v>
      </c>
      <c r="E869" s="2" t="s">
        <v>867</v>
      </c>
    </row>
    <row r="870" spans="1:5" x14ac:dyDescent="0.2">
      <c r="A870" s="1">
        <f t="shared" si="26"/>
        <v>312.90000000000987</v>
      </c>
      <c r="B870" s="2" t="s">
        <v>868</v>
      </c>
      <c r="D870" s="1">
        <f t="shared" si="27"/>
        <v>312.65000000000987</v>
      </c>
      <c r="E870" s="2" t="s">
        <v>868</v>
      </c>
    </row>
    <row r="871" spans="1:5" x14ac:dyDescent="0.2">
      <c r="A871" s="1">
        <f t="shared" si="26"/>
        <v>313.07500000000988</v>
      </c>
      <c r="B871" s="2" t="s">
        <v>869</v>
      </c>
      <c r="D871" s="1">
        <f t="shared" si="27"/>
        <v>312.82500000000988</v>
      </c>
      <c r="E871" s="2" t="s">
        <v>869</v>
      </c>
    </row>
    <row r="872" spans="1:5" x14ac:dyDescent="0.2">
      <c r="A872" s="1">
        <f t="shared" si="26"/>
        <v>313.25000000000989</v>
      </c>
      <c r="B872" s="2" t="s">
        <v>870</v>
      </c>
      <c r="D872" s="1">
        <f t="shared" si="27"/>
        <v>313.00000000000989</v>
      </c>
      <c r="E872" s="2" t="s">
        <v>870</v>
      </c>
    </row>
    <row r="873" spans="1:5" x14ac:dyDescent="0.2">
      <c r="A873" s="1">
        <f t="shared" si="26"/>
        <v>313.4250000000099</v>
      </c>
      <c r="B873" s="2" t="s">
        <v>871</v>
      </c>
      <c r="D873" s="1">
        <f t="shared" si="27"/>
        <v>313.1750000000099</v>
      </c>
      <c r="E873" s="2" t="s">
        <v>871</v>
      </c>
    </row>
    <row r="874" spans="1:5" x14ac:dyDescent="0.2">
      <c r="A874" s="1">
        <f t="shared" si="26"/>
        <v>313.60000000000991</v>
      </c>
      <c r="B874" s="2" t="s">
        <v>872</v>
      </c>
      <c r="D874" s="1">
        <f t="shared" si="27"/>
        <v>313.35000000000991</v>
      </c>
      <c r="E874" s="2" t="s">
        <v>872</v>
      </c>
    </row>
    <row r="875" spans="1:5" x14ac:dyDescent="0.2">
      <c r="A875" s="1">
        <f t="shared" si="26"/>
        <v>313.77500000000992</v>
      </c>
      <c r="B875" s="2" t="s">
        <v>873</v>
      </c>
      <c r="D875" s="1">
        <f t="shared" si="27"/>
        <v>313.52500000000992</v>
      </c>
      <c r="E875" s="2" t="s">
        <v>873</v>
      </c>
    </row>
    <row r="876" spans="1:5" x14ac:dyDescent="0.2">
      <c r="A876" s="1">
        <f t="shared" si="26"/>
        <v>313.95000000000994</v>
      </c>
      <c r="B876" s="2" t="s">
        <v>874</v>
      </c>
      <c r="D876" s="1">
        <f t="shared" si="27"/>
        <v>313.70000000000994</v>
      </c>
      <c r="E876" s="2" t="s">
        <v>874</v>
      </c>
    </row>
    <row r="877" spans="1:5" x14ac:dyDescent="0.2">
      <c r="A877" s="1">
        <f t="shared" si="26"/>
        <v>314.12500000000995</v>
      </c>
      <c r="B877" s="2" t="s">
        <v>875</v>
      </c>
      <c r="D877" s="1">
        <f t="shared" si="27"/>
        <v>313.87500000000995</v>
      </c>
      <c r="E877" s="2" t="s">
        <v>875</v>
      </c>
    </row>
    <row r="878" spans="1:5" x14ac:dyDescent="0.2">
      <c r="A878" s="1">
        <f t="shared" si="26"/>
        <v>314.30000000000996</v>
      </c>
      <c r="B878" s="2" t="s">
        <v>876</v>
      </c>
      <c r="D878" s="1">
        <f t="shared" si="27"/>
        <v>314.05000000000996</v>
      </c>
      <c r="E878" s="2" t="s">
        <v>876</v>
      </c>
    </row>
    <row r="879" spans="1:5" x14ac:dyDescent="0.2">
      <c r="A879" s="1">
        <f t="shared" si="26"/>
        <v>314.47500000000997</v>
      </c>
      <c r="B879" s="2" t="s">
        <v>877</v>
      </c>
      <c r="D879" s="1">
        <f t="shared" si="27"/>
        <v>314.22500000000997</v>
      </c>
      <c r="E879" s="2" t="s">
        <v>877</v>
      </c>
    </row>
    <row r="880" spans="1:5" x14ac:dyDescent="0.2">
      <c r="A880" s="1">
        <f t="shared" si="26"/>
        <v>314.65000000000998</v>
      </c>
      <c r="B880" s="2" t="s">
        <v>878</v>
      </c>
      <c r="D880" s="1">
        <f t="shared" si="27"/>
        <v>314.40000000000998</v>
      </c>
      <c r="E880" s="2" t="s">
        <v>878</v>
      </c>
    </row>
    <row r="881" spans="1:5" x14ac:dyDescent="0.2">
      <c r="A881" s="1">
        <f t="shared" si="26"/>
        <v>314.82500000000999</v>
      </c>
      <c r="B881" s="2" t="s">
        <v>879</v>
      </c>
      <c r="D881" s="1">
        <f t="shared" si="27"/>
        <v>314.57500000000999</v>
      </c>
      <c r="E881" s="2" t="s">
        <v>879</v>
      </c>
    </row>
    <row r="882" spans="1:5" x14ac:dyDescent="0.2">
      <c r="A882" s="1">
        <f t="shared" si="26"/>
        <v>315.00000000001</v>
      </c>
      <c r="B882" s="2" t="s">
        <v>880</v>
      </c>
      <c r="D882" s="1">
        <f t="shared" si="27"/>
        <v>314.75000000001</v>
      </c>
      <c r="E882" s="2" t="s">
        <v>880</v>
      </c>
    </row>
    <row r="883" spans="1:5" x14ac:dyDescent="0.2">
      <c r="A883" s="1">
        <f t="shared" si="26"/>
        <v>315.17500000001002</v>
      </c>
      <c r="B883" s="2" t="s">
        <v>881</v>
      </c>
      <c r="D883" s="1">
        <f t="shared" si="27"/>
        <v>314.92500000001002</v>
      </c>
      <c r="E883" s="2" t="s">
        <v>881</v>
      </c>
    </row>
    <row r="884" spans="1:5" x14ac:dyDescent="0.2">
      <c r="A884" s="1">
        <f t="shared" si="26"/>
        <v>315.35000000001003</v>
      </c>
      <c r="B884" s="2" t="s">
        <v>882</v>
      </c>
      <c r="D884" s="1">
        <f t="shared" si="27"/>
        <v>315.10000000001003</v>
      </c>
      <c r="E884" s="2" t="s">
        <v>882</v>
      </c>
    </row>
    <row r="885" spans="1:5" x14ac:dyDescent="0.2">
      <c r="A885" s="1">
        <f t="shared" si="26"/>
        <v>315.52500000001004</v>
      </c>
      <c r="B885" s="2" t="s">
        <v>883</v>
      </c>
      <c r="D885" s="1">
        <f t="shared" si="27"/>
        <v>315.27500000001004</v>
      </c>
      <c r="E885" s="2" t="s">
        <v>883</v>
      </c>
    </row>
    <row r="886" spans="1:5" x14ac:dyDescent="0.2">
      <c r="A886" s="1">
        <f t="shared" si="26"/>
        <v>315.70000000001005</v>
      </c>
      <c r="B886" s="2" t="s">
        <v>884</v>
      </c>
      <c r="D886" s="1">
        <f t="shared" si="27"/>
        <v>315.45000000001005</v>
      </c>
      <c r="E886" s="2" t="s">
        <v>884</v>
      </c>
    </row>
    <row r="887" spans="1:5" x14ac:dyDescent="0.2">
      <c r="A887" s="1">
        <f t="shared" si="26"/>
        <v>315.87500000001006</v>
      </c>
      <c r="B887" s="2" t="s">
        <v>885</v>
      </c>
      <c r="D887" s="1">
        <f t="shared" si="27"/>
        <v>315.62500000001006</v>
      </c>
      <c r="E887" s="2" t="s">
        <v>885</v>
      </c>
    </row>
    <row r="888" spans="1:5" x14ac:dyDescent="0.2">
      <c r="A888" s="1">
        <f t="shared" si="26"/>
        <v>316.05000000001007</v>
      </c>
      <c r="B888" s="2" t="s">
        <v>886</v>
      </c>
      <c r="D888" s="1">
        <f t="shared" si="27"/>
        <v>315.80000000001007</v>
      </c>
      <c r="E888" s="2" t="s">
        <v>886</v>
      </c>
    </row>
    <row r="889" spans="1:5" x14ac:dyDescent="0.2">
      <c r="A889" s="1">
        <f t="shared" si="26"/>
        <v>316.22500000001008</v>
      </c>
      <c r="B889" s="2" t="s">
        <v>887</v>
      </c>
      <c r="D889" s="1">
        <f t="shared" si="27"/>
        <v>315.97500000001008</v>
      </c>
      <c r="E889" s="2" t="s">
        <v>887</v>
      </c>
    </row>
    <row r="890" spans="1:5" x14ac:dyDescent="0.2">
      <c r="A890" s="1">
        <f t="shared" si="26"/>
        <v>316.4000000000101</v>
      </c>
      <c r="B890" s="2" t="s">
        <v>888</v>
      </c>
      <c r="D890" s="1">
        <f t="shared" si="27"/>
        <v>316.1500000000101</v>
      </c>
      <c r="E890" s="2" t="s">
        <v>888</v>
      </c>
    </row>
    <row r="891" spans="1:5" x14ac:dyDescent="0.2">
      <c r="A891" s="1">
        <f t="shared" si="26"/>
        <v>316.57500000001011</v>
      </c>
      <c r="B891" s="2" t="s">
        <v>889</v>
      </c>
      <c r="D891" s="1">
        <f t="shared" si="27"/>
        <v>316.32500000001011</v>
      </c>
      <c r="E891" s="2" t="s">
        <v>889</v>
      </c>
    </row>
    <row r="892" spans="1:5" x14ac:dyDescent="0.2">
      <c r="A892" s="1">
        <f t="shared" si="26"/>
        <v>316.75000000001012</v>
      </c>
      <c r="B892" s="2" t="s">
        <v>890</v>
      </c>
      <c r="D892" s="1">
        <f t="shared" si="27"/>
        <v>316.50000000001012</v>
      </c>
      <c r="E892" s="2" t="s">
        <v>890</v>
      </c>
    </row>
    <row r="893" spans="1:5" x14ac:dyDescent="0.2">
      <c r="A893" s="1">
        <f t="shared" si="26"/>
        <v>316.92500000001013</v>
      </c>
      <c r="B893" s="2" t="s">
        <v>891</v>
      </c>
      <c r="D893" s="1">
        <f t="shared" si="27"/>
        <v>316.67500000001013</v>
      </c>
      <c r="E893" s="2" t="s">
        <v>891</v>
      </c>
    </row>
    <row r="894" spans="1:5" x14ac:dyDescent="0.2">
      <c r="A894" s="1">
        <f t="shared" si="26"/>
        <v>317.10000000001014</v>
      </c>
      <c r="B894" s="2" t="s">
        <v>892</v>
      </c>
      <c r="D894" s="1">
        <f t="shared" si="27"/>
        <v>316.85000000001014</v>
      </c>
      <c r="E894" s="2" t="s">
        <v>892</v>
      </c>
    </row>
    <row r="895" spans="1:5" x14ac:dyDescent="0.2">
      <c r="A895" s="1">
        <f t="shared" si="26"/>
        <v>317.27500000001015</v>
      </c>
      <c r="B895" s="2" t="s">
        <v>893</v>
      </c>
      <c r="D895" s="1">
        <f t="shared" si="27"/>
        <v>317.02500000001015</v>
      </c>
      <c r="E895" s="2" t="s">
        <v>893</v>
      </c>
    </row>
    <row r="896" spans="1:5" x14ac:dyDescent="0.2">
      <c r="A896" s="1">
        <f t="shared" si="26"/>
        <v>317.45000000001016</v>
      </c>
      <c r="B896" s="2" t="s">
        <v>894</v>
      </c>
      <c r="D896" s="1">
        <f t="shared" si="27"/>
        <v>317.20000000001016</v>
      </c>
      <c r="E896" s="2" t="s">
        <v>894</v>
      </c>
    </row>
    <row r="897" spans="1:5" x14ac:dyDescent="0.2">
      <c r="A897" s="1">
        <f t="shared" si="26"/>
        <v>317.62500000001017</v>
      </c>
      <c r="B897" s="2" t="s">
        <v>895</v>
      </c>
      <c r="D897" s="1">
        <f t="shared" si="27"/>
        <v>317.37500000001017</v>
      </c>
      <c r="E897" s="2" t="s">
        <v>895</v>
      </c>
    </row>
    <row r="898" spans="1:5" x14ac:dyDescent="0.2">
      <c r="A898" s="1">
        <f t="shared" si="26"/>
        <v>317.80000000001019</v>
      </c>
      <c r="B898" s="2" t="s">
        <v>896</v>
      </c>
      <c r="D898" s="1">
        <f t="shared" si="27"/>
        <v>317.55000000001019</v>
      </c>
      <c r="E898" s="2" t="s">
        <v>896</v>
      </c>
    </row>
    <row r="899" spans="1:5" x14ac:dyDescent="0.2">
      <c r="A899" s="1">
        <f t="shared" si="26"/>
        <v>317.9750000000102</v>
      </c>
      <c r="B899" s="2" t="s">
        <v>897</v>
      </c>
      <c r="D899" s="1">
        <f t="shared" si="27"/>
        <v>317.7250000000102</v>
      </c>
      <c r="E899" s="2" t="s">
        <v>897</v>
      </c>
    </row>
    <row r="900" spans="1:5" x14ac:dyDescent="0.2">
      <c r="A900" s="1">
        <f t="shared" ref="A900:A963" si="28">A899+0.175</f>
        <v>318.15000000001021</v>
      </c>
      <c r="B900" s="2" t="s">
        <v>898</v>
      </c>
      <c r="D900" s="1">
        <f t="shared" ref="D900:D963" si="29">D899+0.175</f>
        <v>317.90000000001021</v>
      </c>
      <c r="E900" s="2" t="s">
        <v>898</v>
      </c>
    </row>
    <row r="901" spans="1:5" x14ac:dyDescent="0.2">
      <c r="A901" s="1">
        <f t="shared" si="28"/>
        <v>318.32500000001022</v>
      </c>
      <c r="B901" s="2" t="s">
        <v>899</v>
      </c>
      <c r="D901" s="1">
        <f t="shared" si="29"/>
        <v>318.07500000001022</v>
      </c>
      <c r="E901" s="2" t="s">
        <v>899</v>
      </c>
    </row>
    <row r="902" spans="1:5" x14ac:dyDescent="0.2">
      <c r="A902" s="1">
        <f t="shared" si="28"/>
        <v>318.50000000001023</v>
      </c>
      <c r="B902" s="2" t="s">
        <v>900</v>
      </c>
      <c r="D902" s="1">
        <f t="shared" si="29"/>
        <v>318.25000000001023</v>
      </c>
      <c r="E902" s="2" t="s">
        <v>900</v>
      </c>
    </row>
    <row r="903" spans="1:5" x14ac:dyDescent="0.2">
      <c r="A903" s="1">
        <f t="shared" si="28"/>
        <v>318.67500000001024</v>
      </c>
      <c r="B903" s="2" t="s">
        <v>901</v>
      </c>
      <c r="D903" s="1">
        <f t="shared" si="29"/>
        <v>318.42500000001024</v>
      </c>
      <c r="E903" s="2" t="s">
        <v>901</v>
      </c>
    </row>
    <row r="904" spans="1:5" x14ac:dyDescent="0.2">
      <c r="A904" s="1">
        <f t="shared" si="28"/>
        <v>318.85000000001025</v>
      </c>
      <c r="B904" s="2" t="s">
        <v>902</v>
      </c>
      <c r="D904" s="1">
        <f t="shared" si="29"/>
        <v>318.60000000001025</v>
      </c>
      <c r="E904" s="2" t="s">
        <v>902</v>
      </c>
    </row>
    <row r="905" spans="1:5" x14ac:dyDescent="0.2">
      <c r="A905" s="1">
        <f t="shared" si="28"/>
        <v>319.02500000001027</v>
      </c>
      <c r="B905" s="2" t="s">
        <v>903</v>
      </c>
      <c r="D905" s="1">
        <f t="shared" si="29"/>
        <v>318.77500000001027</v>
      </c>
      <c r="E905" s="2" t="s">
        <v>903</v>
      </c>
    </row>
    <row r="906" spans="1:5" x14ac:dyDescent="0.2">
      <c r="A906" s="1">
        <f t="shared" si="28"/>
        <v>319.20000000001028</v>
      </c>
      <c r="B906" s="2" t="s">
        <v>904</v>
      </c>
      <c r="D906" s="1">
        <f t="shared" si="29"/>
        <v>318.95000000001028</v>
      </c>
      <c r="E906" s="2" t="s">
        <v>904</v>
      </c>
    </row>
    <row r="907" spans="1:5" x14ac:dyDescent="0.2">
      <c r="A907" s="1">
        <f t="shared" si="28"/>
        <v>319.37500000001029</v>
      </c>
      <c r="B907" s="2" t="s">
        <v>905</v>
      </c>
      <c r="D907" s="1">
        <f t="shared" si="29"/>
        <v>319.12500000001029</v>
      </c>
      <c r="E907" s="2" t="s">
        <v>905</v>
      </c>
    </row>
    <row r="908" spans="1:5" x14ac:dyDescent="0.2">
      <c r="A908" s="1">
        <f t="shared" si="28"/>
        <v>319.5500000000103</v>
      </c>
      <c r="B908" s="2" t="s">
        <v>906</v>
      </c>
      <c r="D908" s="1">
        <f t="shared" si="29"/>
        <v>319.3000000000103</v>
      </c>
      <c r="E908" s="2" t="s">
        <v>906</v>
      </c>
    </row>
    <row r="909" spans="1:5" x14ac:dyDescent="0.2">
      <c r="A909" s="1">
        <f t="shared" si="28"/>
        <v>319.72500000001031</v>
      </c>
      <c r="B909" s="2" t="s">
        <v>907</v>
      </c>
      <c r="D909" s="1">
        <f t="shared" si="29"/>
        <v>319.47500000001031</v>
      </c>
      <c r="E909" s="2" t="s">
        <v>907</v>
      </c>
    </row>
    <row r="910" spans="1:5" x14ac:dyDescent="0.2">
      <c r="A910" s="1">
        <f t="shared" si="28"/>
        <v>319.90000000001032</v>
      </c>
      <c r="B910" s="2" t="s">
        <v>908</v>
      </c>
      <c r="D910" s="1">
        <f t="shared" si="29"/>
        <v>319.65000000001032</v>
      </c>
      <c r="E910" s="2" t="s">
        <v>908</v>
      </c>
    </row>
    <row r="911" spans="1:5" x14ac:dyDescent="0.2">
      <c r="A911" s="1">
        <f t="shared" si="28"/>
        <v>320.07500000001033</v>
      </c>
      <c r="B911" s="2" t="s">
        <v>909</v>
      </c>
      <c r="D911" s="1">
        <f t="shared" si="29"/>
        <v>319.82500000001033</v>
      </c>
      <c r="E911" s="2" t="s">
        <v>909</v>
      </c>
    </row>
    <row r="912" spans="1:5" x14ac:dyDescent="0.2">
      <c r="A912" s="1">
        <f t="shared" si="28"/>
        <v>320.25000000001035</v>
      </c>
      <c r="B912" s="2" t="s">
        <v>910</v>
      </c>
      <c r="D912" s="1">
        <f t="shared" si="29"/>
        <v>320.00000000001035</v>
      </c>
      <c r="E912" s="2" t="s">
        <v>910</v>
      </c>
    </row>
    <row r="913" spans="1:5" x14ac:dyDescent="0.2">
      <c r="A913" s="1">
        <f t="shared" si="28"/>
        <v>320.42500000001036</v>
      </c>
      <c r="B913" s="2" t="s">
        <v>911</v>
      </c>
      <c r="D913" s="1">
        <f t="shared" si="29"/>
        <v>320.17500000001036</v>
      </c>
      <c r="E913" s="2" t="s">
        <v>911</v>
      </c>
    </row>
    <row r="914" spans="1:5" x14ac:dyDescent="0.2">
      <c r="A914" s="1">
        <f t="shared" si="28"/>
        <v>320.60000000001037</v>
      </c>
      <c r="B914" s="2" t="s">
        <v>912</v>
      </c>
      <c r="D914" s="1">
        <f t="shared" si="29"/>
        <v>320.35000000001037</v>
      </c>
      <c r="E914" s="2" t="s">
        <v>912</v>
      </c>
    </row>
    <row r="915" spans="1:5" x14ac:dyDescent="0.2">
      <c r="A915" s="1">
        <f t="shared" si="28"/>
        <v>320.77500000001038</v>
      </c>
      <c r="B915" s="2" t="s">
        <v>913</v>
      </c>
      <c r="D915" s="1">
        <f t="shared" si="29"/>
        <v>320.52500000001038</v>
      </c>
      <c r="E915" s="2" t="s">
        <v>913</v>
      </c>
    </row>
    <row r="916" spans="1:5" x14ac:dyDescent="0.2">
      <c r="A916" s="1">
        <f t="shared" si="28"/>
        <v>320.95000000001039</v>
      </c>
      <c r="B916" s="2" t="s">
        <v>914</v>
      </c>
      <c r="D916" s="1">
        <f t="shared" si="29"/>
        <v>320.70000000001039</v>
      </c>
      <c r="E916" s="2" t="s">
        <v>914</v>
      </c>
    </row>
    <row r="917" spans="1:5" x14ac:dyDescent="0.2">
      <c r="A917" s="1">
        <f t="shared" si="28"/>
        <v>321.1250000000104</v>
      </c>
      <c r="B917" s="2" t="s">
        <v>915</v>
      </c>
      <c r="D917" s="1">
        <f t="shared" si="29"/>
        <v>320.8750000000104</v>
      </c>
      <c r="E917" s="2" t="s">
        <v>915</v>
      </c>
    </row>
    <row r="918" spans="1:5" x14ac:dyDescent="0.2">
      <c r="A918" s="1">
        <f t="shared" si="28"/>
        <v>321.30000000001041</v>
      </c>
      <c r="B918" s="2" t="s">
        <v>916</v>
      </c>
      <c r="D918" s="1">
        <f t="shared" si="29"/>
        <v>321.05000000001041</v>
      </c>
      <c r="E918" s="2" t="s">
        <v>916</v>
      </c>
    </row>
    <row r="919" spans="1:5" x14ac:dyDescent="0.2">
      <c r="A919" s="1">
        <f t="shared" si="28"/>
        <v>321.47500000001043</v>
      </c>
      <c r="B919" s="2" t="s">
        <v>917</v>
      </c>
      <c r="D919" s="1">
        <f t="shared" si="29"/>
        <v>321.22500000001043</v>
      </c>
      <c r="E919" s="2" t="s">
        <v>917</v>
      </c>
    </row>
    <row r="920" spans="1:5" x14ac:dyDescent="0.2">
      <c r="A920" s="1">
        <f t="shared" si="28"/>
        <v>321.65000000001044</v>
      </c>
      <c r="B920" s="2" t="s">
        <v>918</v>
      </c>
      <c r="D920" s="1">
        <f t="shared" si="29"/>
        <v>321.40000000001044</v>
      </c>
      <c r="E920" s="2" t="s">
        <v>918</v>
      </c>
    </row>
    <row r="921" spans="1:5" x14ac:dyDescent="0.2">
      <c r="A921" s="1">
        <f t="shared" si="28"/>
        <v>321.82500000001045</v>
      </c>
      <c r="B921" s="2" t="s">
        <v>919</v>
      </c>
      <c r="D921" s="1">
        <f t="shared" si="29"/>
        <v>321.57500000001045</v>
      </c>
      <c r="E921" s="2" t="s">
        <v>919</v>
      </c>
    </row>
    <row r="922" spans="1:5" x14ac:dyDescent="0.2">
      <c r="A922" s="1">
        <f t="shared" si="28"/>
        <v>322.00000000001046</v>
      </c>
      <c r="B922" s="2" t="s">
        <v>920</v>
      </c>
      <c r="D922" s="1">
        <f t="shared" si="29"/>
        <v>321.75000000001046</v>
      </c>
      <c r="E922" s="2" t="s">
        <v>920</v>
      </c>
    </row>
    <row r="923" spans="1:5" x14ac:dyDescent="0.2">
      <c r="A923" s="1">
        <f t="shared" si="28"/>
        <v>322.17500000001047</v>
      </c>
      <c r="B923" s="2" t="s">
        <v>921</v>
      </c>
      <c r="D923" s="1">
        <f t="shared" si="29"/>
        <v>321.92500000001047</v>
      </c>
      <c r="E923" s="2" t="s">
        <v>921</v>
      </c>
    </row>
    <row r="924" spans="1:5" x14ac:dyDescent="0.2">
      <c r="A924" s="1">
        <f t="shared" si="28"/>
        <v>322.35000000001048</v>
      </c>
      <c r="B924" s="2" t="s">
        <v>922</v>
      </c>
      <c r="D924" s="1">
        <f t="shared" si="29"/>
        <v>322.10000000001048</v>
      </c>
      <c r="E924" s="2" t="s">
        <v>922</v>
      </c>
    </row>
    <row r="925" spans="1:5" x14ac:dyDescent="0.2">
      <c r="A925" s="1">
        <f t="shared" si="28"/>
        <v>322.52500000001049</v>
      </c>
      <c r="B925" s="2" t="s">
        <v>923</v>
      </c>
      <c r="D925" s="1">
        <f t="shared" si="29"/>
        <v>322.27500000001049</v>
      </c>
      <c r="E925" s="2" t="s">
        <v>923</v>
      </c>
    </row>
    <row r="926" spans="1:5" x14ac:dyDescent="0.2">
      <c r="A926" s="1">
        <f t="shared" si="28"/>
        <v>322.7000000000105</v>
      </c>
      <c r="B926" s="2" t="s">
        <v>924</v>
      </c>
      <c r="D926" s="1">
        <f t="shared" si="29"/>
        <v>322.4500000000105</v>
      </c>
      <c r="E926" s="2" t="s">
        <v>924</v>
      </c>
    </row>
    <row r="927" spans="1:5" x14ac:dyDescent="0.2">
      <c r="A927" s="1">
        <f t="shared" si="28"/>
        <v>322.87500000001052</v>
      </c>
      <c r="B927" s="2" t="s">
        <v>925</v>
      </c>
      <c r="D927" s="1">
        <f t="shared" si="29"/>
        <v>322.62500000001052</v>
      </c>
      <c r="E927" s="2" t="s">
        <v>925</v>
      </c>
    </row>
    <row r="928" spans="1:5" x14ac:dyDescent="0.2">
      <c r="A928" s="1">
        <f t="shared" si="28"/>
        <v>323.05000000001053</v>
      </c>
      <c r="B928" s="2" t="s">
        <v>926</v>
      </c>
      <c r="D928" s="1">
        <f t="shared" si="29"/>
        <v>322.80000000001053</v>
      </c>
      <c r="E928" s="2" t="s">
        <v>926</v>
      </c>
    </row>
    <row r="929" spans="1:5" x14ac:dyDescent="0.2">
      <c r="A929" s="1">
        <f t="shared" si="28"/>
        <v>323.22500000001054</v>
      </c>
      <c r="B929" s="2" t="s">
        <v>927</v>
      </c>
      <c r="D929" s="1">
        <f t="shared" si="29"/>
        <v>322.97500000001054</v>
      </c>
      <c r="E929" s="2" t="s">
        <v>927</v>
      </c>
    </row>
    <row r="930" spans="1:5" x14ac:dyDescent="0.2">
      <c r="A930" s="1">
        <f t="shared" si="28"/>
        <v>323.40000000001055</v>
      </c>
      <c r="B930" s="2" t="s">
        <v>928</v>
      </c>
      <c r="D930" s="1">
        <f t="shared" si="29"/>
        <v>323.15000000001055</v>
      </c>
      <c r="E930" s="2" t="s">
        <v>928</v>
      </c>
    </row>
    <row r="931" spans="1:5" x14ac:dyDescent="0.2">
      <c r="A931" s="1">
        <f t="shared" si="28"/>
        <v>323.57500000001056</v>
      </c>
      <c r="B931" s="2" t="s">
        <v>929</v>
      </c>
      <c r="D931" s="1">
        <f t="shared" si="29"/>
        <v>323.32500000001056</v>
      </c>
      <c r="E931" s="2" t="s">
        <v>929</v>
      </c>
    </row>
    <row r="932" spans="1:5" x14ac:dyDescent="0.2">
      <c r="A932" s="1">
        <f t="shared" si="28"/>
        <v>323.75000000001057</v>
      </c>
      <c r="B932" s="2" t="s">
        <v>930</v>
      </c>
      <c r="D932" s="1">
        <f t="shared" si="29"/>
        <v>323.50000000001057</v>
      </c>
      <c r="E932" s="2" t="s">
        <v>930</v>
      </c>
    </row>
    <row r="933" spans="1:5" x14ac:dyDescent="0.2">
      <c r="A933" s="1">
        <f t="shared" si="28"/>
        <v>323.92500000001058</v>
      </c>
      <c r="B933" s="2" t="s">
        <v>931</v>
      </c>
      <c r="D933" s="1">
        <f t="shared" si="29"/>
        <v>323.67500000001058</v>
      </c>
      <c r="E933" s="2" t="s">
        <v>931</v>
      </c>
    </row>
    <row r="934" spans="1:5" x14ac:dyDescent="0.2">
      <c r="A934" s="1">
        <f t="shared" si="28"/>
        <v>324.1000000000106</v>
      </c>
      <c r="B934" s="2" t="s">
        <v>932</v>
      </c>
      <c r="D934" s="1">
        <f t="shared" si="29"/>
        <v>323.8500000000106</v>
      </c>
      <c r="E934" s="2" t="s">
        <v>932</v>
      </c>
    </row>
    <row r="935" spans="1:5" x14ac:dyDescent="0.2">
      <c r="A935" s="1">
        <f t="shared" si="28"/>
        <v>324.27500000001061</v>
      </c>
      <c r="B935" s="2" t="s">
        <v>933</v>
      </c>
      <c r="D935" s="1">
        <f t="shared" si="29"/>
        <v>324.02500000001061</v>
      </c>
      <c r="E935" s="2" t="s">
        <v>933</v>
      </c>
    </row>
    <row r="936" spans="1:5" x14ac:dyDescent="0.2">
      <c r="A936" s="1">
        <f t="shared" si="28"/>
        <v>324.45000000001062</v>
      </c>
      <c r="B936" s="2" t="s">
        <v>934</v>
      </c>
      <c r="D936" s="1">
        <f t="shared" si="29"/>
        <v>324.20000000001062</v>
      </c>
      <c r="E936" s="2" t="s">
        <v>934</v>
      </c>
    </row>
    <row r="937" spans="1:5" x14ac:dyDescent="0.2">
      <c r="A937" s="1">
        <f t="shared" si="28"/>
        <v>324.62500000001063</v>
      </c>
      <c r="B937" s="2" t="s">
        <v>935</v>
      </c>
      <c r="D937" s="1">
        <f t="shared" si="29"/>
        <v>324.37500000001063</v>
      </c>
      <c r="E937" s="2" t="s">
        <v>935</v>
      </c>
    </row>
    <row r="938" spans="1:5" x14ac:dyDescent="0.2">
      <c r="A938" s="1">
        <f t="shared" si="28"/>
        <v>324.80000000001064</v>
      </c>
      <c r="B938" s="2" t="s">
        <v>936</v>
      </c>
      <c r="D938" s="1">
        <f t="shared" si="29"/>
        <v>324.55000000001064</v>
      </c>
      <c r="E938" s="2" t="s">
        <v>936</v>
      </c>
    </row>
    <row r="939" spans="1:5" x14ac:dyDescent="0.2">
      <c r="A939" s="1">
        <f t="shared" si="28"/>
        <v>324.97500000001065</v>
      </c>
      <c r="B939" s="2" t="s">
        <v>937</v>
      </c>
      <c r="D939" s="1">
        <f t="shared" si="29"/>
        <v>324.72500000001065</v>
      </c>
      <c r="E939" s="2" t="s">
        <v>937</v>
      </c>
    </row>
    <row r="940" spans="1:5" x14ac:dyDescent="0.2">
      <c r="A940" s="1">
        <f t="shared" si="28"/>
        <v>325.15000000001066</v>
      </c>
      <c r="B940" s="2" t="s">
        <v>938</v>
      </c>
      <c r="D940" s="1">
        <f t="shared" si="29"/>
        <v>324.90000000001066</v>
      </c>
      <c r="E940" s="2" t="s">
        <v>938</v>
      </c>
    </row>
    <row r="941" spans="1:5" x14ac:dyDescent="0.2">
      <c r="A941" s="1">
        <f t="shared" si="28"/>
        <v>325.32500000001068</v>
      </c>
      <c r="B941" s="2" t="s">
        <v>939</v>
      </c>
      <c r="D941" s="1">
        <f t="shared" si="29"/>
        <v>325.07500000001068</v>
      </c>
      <c r="E941" s="2" t="s">
        <v>939</v>
      </c>
    </row>
    <row r="942" spans="1:5" x14ac:dyDescent="0.2">
      <c r="A942" s="1">
        <f t="shared" si="28"/>
        <v>325.50000000001069</v>
      </c>
      <c r="B942" s="2" t="s">
        <v>940</v>
      </c>
      <c r="D942" s="1">
        <f t="shared" si="29"/>
        <v>325.25000000001069</v>
      </c>
      <c r="E942" s="2" t="s">
        <v>940</v>
      </c>
    </row>
    <row r="943" spans="1:5" x14ac:dyDescent="0.2">
      <c r="A943" s="1">
        <f t="shared" si="28"/>
        <v>325.6750000000107</v>
      </c>
      <c r="B943" s="2" t="s">
        <v>941</v>
      </c>
      <c r="D943" s="1">
        <f t="shared" si="29"/>
        <v>325.4250000000107</v>
      </c>
      <c r="E943" s="2" t="s">
        <v>941</v>
      </c>
    </row>
    <row r="944" spans="1:5" x14ac:dyDescent="0.2">
      <c r="A944" s="1">
        <f t="shared" si="28"/>
        <v>325.85000000001071</v>
      </c>
      <c r="B944" s="2" t="s">
        <v>942</v>
      </c>
      <c r="D944" s="1">
        <f t="shared" si="29"/>
        <v>325.60000000001071</v>
      </c>
      <c r="E944" s="2" t="s">
        <v>942</v>
      </c>
    </row>
    <row r="945" spans="1:5" x14ac:dyDescent="0.2">
      <c r="A945" s="1">
        <f t="shared" si="28"/>
        <v>326.02500000001072</v>
      </c>
      <c r="B945" s="2" t="s">
        <v>943</v>
      </c>
      <c r="D945" s="1">
        <f t="shared" si="29"/>
        <v>325.77500000001072</v>
      </c>
      <c r="E945" s="2" t="s">
        <v>943</v>
      </c>
    </row>
    <row r="946" spans="1:5" x14ac:dyDescent="0.2">
      <c r="A946" s="1">
        <f t="shared" si="28"/>
        <v>326.20000000001073</v>
      </c>
      <c r="B946" s="2" t="s">
        <v>944</v>
      </c>
      <c r="D946" s="1">
        <f t="shared" si="29"/>
        <v>325.95000000001073</v>
      </c>
      <c r="E946" s="2" t="s">
        <v>944</v>
      </c>
    </row>
    <row r="947" spans="1:5" x14ac:dyDescent="0.2">
      <c r="A947" s="1">
        <f t="shared" si="28"/>
        <v>326.37500000001074</v>
      </c>
      <c r="B947" s="2" t="s">
        <v>945</v>
      </c>
      <c r="D947" s="1">
        <f t="shared" si="29"/>
        <v>326.12500000001074</v>
      </c>
      <c r="E947" s="2" t="s">
        <v>945</v>
      </c>
    </row>
    <row r="948" spans="1:5" x14ac:dyDescent="0.2">
      <c r="A948" s="1">
        <f t="shared" si="28"/>
        <v>326.55000000001075</v>
      </c>
      <c r="B948" s="2" t="s">
        <v>946</v>
      </c>
      <c r="D948" s="1">
        <f t="shared" si="29"/>
        <v>326.30000000001075</v>
      </c>
      <c r="E948" s="2" t="s">
        <v>946</v>
      </c>
    </row>
    <row r="949" spans="1:5" x14ac:dyDescent="0.2">
      <c r="A949" s="1">
        <f t="shared" si="28"/>
        <v>326.72500000001077</v>
      </c>
      <c r="B949" s="2" t="s">
        <v>947</v>
      </c>
      <c r="D949" s="1">
        <f t="shared" si="29"/>
        <v>326.47500000001077</v>
      </c>
      <c r="E949" s="2" t="s">
        <v>947</v>
      </c>
    </row>
    <row r="950" spans="1:5" x14ac:dyDescent="0.2">
      <c r="A950" s="1">
        <f t="shared" si="28"/>
        <v>326.90000000001078</v>
      </c>
      <c r="B950" s="2" t="s">
        <v>948</v>
      </c>
      <c r="D950" s="1">
        <f t="shared" si="29"/>
        <v>326.65000000001078</v>
      </c>
      <c r="E950" s="2" t="s">
        <v>948</v>
      </c>
    </row>
    <row r="951" spans="1:5" x14ac:dyDescent="0.2">
      <c r="A951" s="1">
        <f t="shared" si="28"/>
        <v>327.07500000001079</v>
      </c>
      <c r="B951" s="2" t="s">
        <v>949</v>
      </c>
      <c r="D951" s="1">
        <f t="shared" si="29"/>
        <v>326.82500000001079</v>
      </c>
      <c r="E951" s="2" t="s">
        <v>949</v>
      </c>
    </row>
    <row r="952" spans="1:5" x14ac:dyDescent="0.2">
      <c r="A952" s="1">
        <f t="shared" si="28"/>
        <v>327.2500000000108</v>
      </c>
      <c r="B952" s="2" t="s">
        <v>950</v>
      </c>
      <c r="D952" s="1">
        <f t="shared" si="29"/>
        <v>327.0000000000108</v>
      </c>
      <c r="E952" s="2" t="s">
        <v>950</v>
      </c>
    </row>
    <row r="953" spans="1:5" x14ac:dyDescent="0.2">
      <c r="A953" s="1">
        <f t="shared" si="28"/>
        <v>327.42500000001081</v>
      </c>
      <c r="B953" s="2" t="s">
        <v>951</v>
      </c>
      <c r="D953" s="1">
        <f t="shared" si="29"/>
        <v>327.17500000001081</v>
      </c>
      <c r="E953" s="2" t="s">
        <v>951</v>
      </c>
    </row>
    <row r="954" spans="1:5" x14ac:dyDescent="0.2">
      <c r="A954" s="1">
        <f t="shared" si="28"/>
        <v>327.60000000001082</v>
      </c>
      <c r="B954" s="2" t="s">
        <v>952</v>
      </c>
      <c r="D954" s="1">
        <f t="shared" si="29"/>
        <v>327.35000000001082</v>
      </c>
      <c r="E954" s="2" t="s">
        <v>952</v>
      </c>
    </row>
    <row r="955" spans="1:5" x14ac:dyDescent="0.2">
      <c r="A955" s="1">
        <f t="shared" si="28"/>
        <v>327.77500000001083</v>
      </c>
      <c r="B955" s="2" t="s">
        <v>953</v>
      </c>
      <c r="D955" s="1">
        <f t="shared" si="29"/>
        <v>327.52500000001083</v>
      </c>
      <c r="E955" s="2" t="s">
        <v>953</v>
      </c>
    </row>
    <row r="956" spans="1:5" x14ac:dyDescent="0.2">
      <c r="A956" s="1">
        <f t="shared" si="28"/>
        <v>327.95000000001085</v>
      </c>
      <c r="B956" s="2" t="s">
        <v>954</v>
      </c>
      <c r="D956" s="1">
        <f t="shared" si="29"/>
        <v>327.70000000001085</v>
      </c>
      <c r="E956" s="2" t="s">
        <v>954</v>
      </c>
    </row>
    <row r="957" spans="1:5" x14ac:dyDescent="0.2">
      <c r="A957" s="1">
        <f t="shared" si="28"/>
        <v>328.12500000001086</v>
      </c>
      <c r="B957" s="2" t="s">
        <v>955</v>
      </c>
      <c r="D957" s="1">
        <f t="shared" si="29"/>
        <v>327.87500000001086</v>
      </c>
      <c r="E957" s="2" t="s">
        <v>955</v>
      </c>
    </row>
    <row r="958" spans="1:5" x14ac:dyDescent="0.2">
      <c r="A958" s="1">
        <f t="shared" si="28"/>
        <v>328.30000000001087</v>
      </c>
      <c r="B958" s="2" t="s">
        <v>956</v>
      </c>
      <c r="D958" s="1">
        <f t="shared" si="29"/>
        <v>328.05000000001087</v>
      </c>
      <c r="E958" s="2" t="s">
        <v>956</v>
      </c>
    </row>
    <row r="959" spans="1:5" x14ac:dyDescent="0.2">
      <c r="A959" s="1">
        <f t="shared" si="28"/>
        <v>328.47500000001088</v>
      </c>
      <c r="B959" s="2" t="s">
        <v>957</v>
      </c>
      <c r="D959" s="1">
        <f t="shared" si="29"/>
        <v>328.22500000001088</v>
      </c>
      <c r="E959" s="2" t="s">
        <v>957</v>
      </c>
    </row>
    <row r="960" spans="1:5" x14ac:dyDescent="0.2">
      <c r="A960" s="1">
        <f t="shared" si="28"/>
        <v>328.65000000001089</v>
      </c>
      <c r="B960" s="2" t="s">
        <v>958</v>
      </c>
      <c r="D960" s="1">
        <f t="shared" si="29"/>
        <v>328.40000000001089</v>
      </c>
      <c r="E960" s="2" t="s">
        <v>958</v>
      </c>
    </row>
    <row r="961" spans="1:5" x14ac:dyDescent="0.2">
      <c r="A961" s="1">
        <f t="shared" si="28"/>
        <v>328.8250000000109</v>
      </c>
      <c r="B961" s="2" t="s">
        <v>959</v>
      </c>
      <c r="D961" s="1">
        <f t="shared" si="29"/>
        <v>328.5750000000109</v>
      </c>
      <c r="E961" s="2" t="s">
        <v>959</v>
      </c>
    </row>
    <row r="962" spans="1:5" x14ac:dyDescent="0.2">
      <c r="A962" s="1">
        <f t="shared" si="28"/>
        <v>329.00000000001091</v>
      </c>
      <c r="B962" s="2" t="s">
        <v>960</v>
      </c>
      <c r="D962" s="1">
        <f t="shared" si="29"/>
        <v>328.75000000001091</v>
      </c>
      <c r="E962" s="2" t="s">
        <v>960</v>
      </c>
    </row>
    <row r="963" spans="1:5" x14ac:dyDescent="0.2">
      <c r="A963" s="1">
        <f t="shared" si="28"/>
        <v>329.17500000001093</v>
      </c>
      <c r="B963" s="2" t="s">
        <v>961</v>
      </c>
      <c r="D963" s="1">
        <f t="shared" si="29"/>
        <v>328.92500000001093</v>
      </c>
      <c r="E963" s="2" t="s">
        <v>961</v>
      </c>
    </row>
    <row r="964" spans="1:5" x14ac:dyDescent="0.2">
      <c r="A964" s="1">
        <f t="shared" ref="A964:A1027" si="30">A963+0.175</f>
        <v>329.35000000001094</v>
      </c>
      <c r="B964" s="2" t="s">
        <v>962</v>
      </c>
      <c r="D964" s="1">
        <f t="shared" ref="D964:D1027" si="31">D963+0.175</f>
        <v>329.10000000001094</v>
      </c>
      <c r="E964" s="2" t="s">
        <v>962</v>
      </c>
    </row>
    <row r="965" spans="1:5" x14ac:dyDescent="0.2">
      <c r="A965" s="1">
        <f t="shared" si="30"/>
        <v>329.52500000001095</v>
      </c>
      <c r="B965" s="2" t="s">
        <v>963</v>
      </c>
      <c r="D965" s="1">
        <f t="shared" si="31"/>
        <v>329.27500000001095</v>
      </c>
      <c r="E965" s="2" t="s">
        <v>963</v>
      </c>
    </row>
    <row r="966" spans="1:5" x14ac:dyDescent="0.2">
      <c r="A966" s="1">
        <f t="shared" si="30"/>
        <v>329.70000000001096</v>
      </c>
      <c r="B966" s="2" t="s">
        <v>964</v>
      </c>
      <c r="D966" s="1">
        <f t="shared" si="31"/>
        <v>329.45000000001096</v>
      </c>
      <c r="E966" s="2" t="s">
        <v>964</v>
      </c>
    </row>
    <row r="967" spans="1:5" x14ac:dyDescent="0.2">
      <c r="A967" s="1">
        <f t="shared" si="30"/>
        <v>329.87500000001097</v>
      </c>
      <c r="B967" s="2" t="s">
        <v>965</v>
      </c>
      <c r="D967" s="1">
        <f t="shared" si="31"/>
        <v>329.62500000001097</v>
      </c>
      <c r="E967" s="2" t="s">
        <v>965</v>
      </c>
    </row>
    <row r="968" spans="1:5" x14ac:dyDescent="0.2">
      <c r="A968" s="1">
        <f t="shared" si="30"/>
        <v>330.05000000001098</v>
      </c>
      <c r="B968" s="2" t="s">
        <v>966</v>
      </c>
      <c r="D968" s="1">
        <f t="shared" si="31"/>
        <v>329.80000000001098</v>
      </c>
      <c r="E968" s="2" t="s">
        <v>966</v>
      </c>
    </row>
    <row r="969" spans="1:5" x14ac:dyDescent="0.2">
      <c r="A969" s="1">
        <f t="shared" si="30"/>
        <v>330.22500000001099</v>
      </c>
      <c r="B969" s="2" t="s">
        <v>967</v>
      </c>
      <c r="D969" s="1">
        <f t="shared" si="31"/>
        <v>329.97500000001099</v>
      </c>
      <c r="E969" s="2" t="s">
        <v>967</v>
      </c>
    </row>
    <row r="970" spans="1:5" x14ac:dyDescent="0.2">
      <c r="A970" s="1">
        <f t="shared" si="30"/>
        <v>330.400000000011</v>
      </c>
      <c r="B970" s="2" t="s">
        <v>968</v>
      </c>
      <c r="D970" s="1">
        <f t="shared" si="31"/>
        <v>330.150000000011</v>
      </c>
      <c r="E970" s="2" t="s">
        <v>968</v>
      </c>
    </row>
    <row r="971" spans="1:5" x14ac:dyDescent="0.2">
      <c r="A971" s="1">
        <f t="shared" si="30"/>
        <v>330.57500000001102</v>
      </c>
      <c r="B971" s="2" t="s">
        <v>969</v>
      </c>
      <c r="D971" s="1">
        <f t="shared" si="31"/>
        <v>330.32500000001102</v>
      </c>
      <c r="E971" s="2" t="s">
        <v>969</v>
      </c>
    </row>
    <row r="972" spans="1:5" x14ac:dyDescent="0.2">
      <c r="A972" s="1">
        <f t="shared" si="30"/>
        <v>330.75000000001103</v>
      </c>
      <c r="B972" s="2" t="s">
        <v>970</v>
      </c>
      <c r="D972" s="1">
        <f t="shared" si="31"/>
        <v>330.50000000001103</v>
      </c>
      <c r="E972" s="2" t="s">
        <v>970</v>
      </c>
    </row>
    <row r="973" spans="1:5" x14ac:dyDescent="0.2">
      <c r="A973" s="1">
        <f t="shared" si="30"/>
        <v>330.92500000001104</v>
      </c>
      <c r="B973" s="2" t="s">
        <v>971</v>
      </c>
      <c r="D973" s="1">
        <f t="shared" si="31"/>
        <v>330.67500000001104</v>
      </c>
      <c r="E973" s="2" t="s">
        <v>971</v>
      </c>
    </row>
    <row r="974" spans="1:5" x14ac:dyDescent="0.2">
      <c r="A974" s="1">
        <f t="shared" si="30"/>
        <v>331.10000000001105</v>
      </c>
      <c r="B974" s="2" t="s">
        <v>972</v>
      </c>
      <c r="D974" s="1">
        <f t="shared" si="31"/>
        <v>330.85000000001105</v>
      </c>
      <c r="E974" s="2" t="s">
        <v>972</v>
      </c>
    </row>
    <row r="975" spans="1:5" x14ac:dyDescent="0.2">
      <c r="A975" s="1">
        <f t="shared" si="30"/>
        <v>331.27500000001106</v>
      </c>
      <c r="B975" s="2" t="s">
        <v>973</v>
      </c>
      <c r="D975" s="1">
        <f t="shared" si="31"/>
        <v>331.02500000001106</v>
      </c>
      <c r="E975" s="2" t="s">
        <v>973</v>
      </c>
    </row>
    <row r="976" spans="1:5" x14ac:dyDescent="0.2">
      <c r="A976" s="1">
        <f t="shared" si="30"/>
        <v>331.45000000001107</v>
      </c>
      <c r="B976" s="2" t="s">
        <v>974</v>
      </c>
      <c r="D976" s="1">
        <f t="shared" si="31"/>
        <v>331.20000000001107</v>
      </c>
      <c r="E976" s="2" t="s">
        <v>974</v>
      </c>
    </row>
    <row r="977" spans="1:5" x14ac:dyDescent="0.2">
      <c r="A977" s="1">
        <f t="shared" si="30"/>
        <v>331.62500000001108</v>
      </c>
      <c r="B977" s="2" t="s">
        <v>975</v>
      </c>
      <c r="D977" s="1">
        <f t="shared" si="31"/>
        <v>331.37500000001108</v>
      </c>
      <c r="E977" s="2" t="s">
        <v>975</v>
      </c>
    </row>
    <row r="978" spans="1:5" x14ac:dyDescent="0.2">
      <c r="A978" s="1">
        <f t="shared" si="30"/>
        <v>331.8000000000111</v>
      </c>
      <c r="B978" s="2" t="s">
        <v>976</v>
      </c>
      <c r="D978" s="1">
        <f t="shared" si="31"/>
        <v>331.5500000000111</v>
      </c>
      <c r="E978" s="2" t="s">
        <v>976</v>
      </c>
    </row>
    <row r="979" spans="1:5" x14ac:dyDescent="0.2">
      <c r="A979" s="1">
        <f t="shared" si="30"/>
        <v>331.97500000001111</v>
      </c>
      <c r="B979" s="2" t="s">
        <v>977</v>
      </c>
      <c r="D979" s="1">
        <f t="shared" si="31"/>
        <v>331.72500000001111</v>
      </c>
      <c r="E979" s="2" t="s">
        <v>977</v>
      </c>
    </row>
    <row r="980" spans="1:5" x14ac:dyDescent="0.2">
      <c r="A980" s="1">
        <f t="shared" si="30"/>
        <v>332.15000000001112</v>
      </c>
      <c r="B980" s="2" t="s">
        <v>978</v>
      </c>
      <c r="D980" s="1">
        <f t="shared" si="31"/>
        <v>331.90000000001112</v>
      </c>
      <c r="E980" s="2" t="s">
        <v>978</v>
      </c>
    </row>
    <row r="981" spans="1:5" x14ac:dyDescent="0.2">
      <c r="A981" s="1">
        <f t="shared" si="30"/>
        <v>332.32500000001113</v>
      </c>
      <c r="B981" s="2" t="s">
        <v>979</v>
      </c>
      <c r="D981" s="1">
        <f t="shared" si="31"/>
        <v>332.07500000001113</v>
      </c>
      <c r="E981" s="2" t="s">
        <v>979</v>
      </c>
    </row>
    <row r="982" spans="1:5" x14ac:dyDescent="0.2">
      <c r="A982" s="1">
        <f t="shared" si="30"/>
        <v>332.50000000001114</v>
      </c>
      <c r="B982" s="2" t="s">
        <v>980</v>
      </c>
      <c r="D982" s="1">
        <f t="shared" si="31"/>
        <v>332.25000000001114</v>
      </c>
      <c r="E982" s="2" t="s">
        <v>980</v>
      </c>
    </row>
    <row r="983" spans="1:5" x14ac:dyDescent="0.2">
      <c r="A983" s="1">
        <f t="shared" si="30"/>
        <v>332.67500000001115</v>
      </c>
      <c r="B983" s="2" t="s">
        <v>981</v>
      </c>
      <c r="D983" s="1">
        <f t="shared" si="31"/>
        <v>332.42500000001115</v>
      </c>
      <c r="E983" s="2" t="s">
        <v>981</v>
      </c>
    </row>
    <row r="984" spans="1:5" x14ac:dyDescent="0.2">
      <c r="A984" s="1">
        <f t="shared" si="30"/>
        <v>332.85000000001116</v>
      </c>
      <c r="B984" s="2" t="s">
        <v>982</v>
      </c>
      <c r="D984" s="1">
        <f t="shared" si="31"/>
        <v>332.60000000001116</v>
      </c>
      <c r="E984" s="2" t="s">
        <v>982</v>
      </c>
    </row>
    <row r="985" spans="1:5" x14ac:dyDescent="0.2">
      <c r="A985" s="1">
        <f t="shared" si="30"/>
        <v>333.02500000001118</v>
      </c>
      <c r="B985" s="2" t="s">
        <v>983</v>
      </c>
      <c r="D985" s="1">
        <f t="shared" si="31"/>
        <v>332.77500000001118</v>
      </c>
      <c r="E985" s="2" t="s">
        <v>983</v>
      </c>
    </row>
    <row r="986" spans="1:5" x14ac:dyDescent="0.2">
      <c r="A986" s="1">
        <f t="shared" si="30"/>
        <v>333.20000000001119</v>
      </c>
      <c r="B986" s="2" t="s">
        <v>984</v>
      </c>
      <c r="D986" s="1">
        <f t="shared" si="31"/>
        <v>332.95000000001119</v>
      </c>
      <c r="E986" s="2" t="s">
        <v>984</v>
      </c>
    </row>
    <row r="987" spans="1:5" x14ac:dyDescent="0.2">
      <c r="A987" s="1">
        <f t="shared" si="30"/>
        <v>333.3750000000112</v>
      </c>
      <c r="B987" s="2" t="s">
        <v>985</v>
      </c>
      <c r="D987" s="1">
        <f t="shared" si="31"/>
        <v>333.1250000000112</v>
      </c>
      <c r="E987" s="2" t="s">
        <v>985</v>
      </c>
    </row>
    <row r="988" spans="1:5" x14ac:dyDescent="0.2">
      <c r="A988" s="1">
        <f t="shared" si="30"/>
        <v>333.55000000001121</v>
      </c>
      <c r="B988" s="2" t="s">
        <v>986</v>
      </c>
      <c r="D988" s="1">
        <f t="shared" si="31"/>
        <v>333.30000000001121</v>
      </c>
      <c r="E988" s="2" t="s">
        <v>986</v>
      </c>
    </row>
    <row r="989" spans="1:5" x14ac:dyDescent="0.2">
      <c r="A989" s="1">
        <f t="shared" si="30"/>
        <v>333.72500000001122</v>
      </c>
      <c r="B989" s="2" t="s">
        <v>987</v>
      </c>
      <c r="D989" s="1">
        <f t="shared" si="31"/>
        <v>333.47500000001122</v>
      </c>
      <c r="E989" s="2" t="s">
        <v>987</v>
      </c>
    </row>
    <row r="990" spans="1:5" x14ac:dyDescent="0.2">
      <c r="A990" s="1">
        <f t="shared" si="30"/>
        <v>333.90000000001123</v>
      </c>
      <c r="B990" s="2" t="s">
        <v>988</v>
      </c>
      <c r="D990" s="1">
        <f t="shared" si="31"/>
        <v>333.65000000001123</v>
      </c>
      <c r="E990" s="2" t="s">
        <v>988</v>
      </c>
    </row>
    <row r="991" spans="1:5" x14ac:dyDescent="0.2">
      <c r="A991" s="1">
        <f t="shared" si="30"/>
        <v>334.07500000001124</v>
      </c>
      <c r="B991" s="2" t="s">
        <v>989</v>
      </c>
      <c r="D991" s="1">
        <f t="shared" si="31"/>
        <v>333.82500000001124</v>
      </c>
      <c r="E991" s="2" t="s">
        <v>989</v>
      </c>
    </row>
    <row r="992" spans="1:5" x14ac:dyDescent="0.2">
      <c r="A992" s="1">
        <f t="shared" si="30"/>
        <v>334.25000000001125</v>
      </c>
      <c r="B992" s="2" t="s">
        <v>990</v>
      </c>
      <c r="D992" s="1">
        <f t="shared" si="31"/>
        <v>334.00000000001125</v>
      </c>
      <c r="E992" s="2" t="s">
        <v>990</v>
      </c>
    </row>
    <row r="993" spans="1:5" x14ac:dyDescent="0.2">
      <c r="A993" s="1">
        <f t="shared" si="30"/>
        <v>334.42500000001127</v>
      </c>
      <c r="B993" s="2" t="s">
        <v>991</v>
      </c>
      <c r="D993" s="1">
        <f t="shared" si="31"/>
        <v>334.17500000001127</v>
      </c>
      <c r="E993" s="2" t="s">
        <v>991</v>
      </c>
    </row>
    <row r="994" spans="1:5" x14ac:dyDescent="0.2">
      <c r="A994" s="1">
        <f t="shared" si="30"/>
        <v>334.60000000001128</v>
      </c>
      <c r="B994" s="2" t="s">
        <v>992</v>
      </c>
      <c r="D994" s="1">
        <f t="shared" si="31"/>
        <v>334.35000000001128</v>
      </c>
      <c r="E994" s="2" t="s">
        <v>992</v>
      </c>
    </row>
    <row r="995" spans="1:5" x14ac:dyDescent="0.2">
      <c r="A995" s="1">
        <f t="shared" si="30"/>
        <v>334.77500000001129</v>
      </c>
      <c r="B995" s="2" t="s">
        <v>993</v>
      </c>
      <c r="D995" s="1">
        <f t="shared" si="31"/>
        <v>334.52500000001129</v>
      </c>
      <c r="E995" s="2" t="s">
        <v>993</v>
      </c>
    </row>
    <row r="996" spans="1:5" x14ac:dyDescent="0.2">
      <c r="A996" s="1">
        <f t="shared" si="30"/>
        <v>334.9500000000113</v>
      </c>
      <c r="B996" s="2" t="s">
        <v>994</v>
      </c>
      <c r="D996" s="1">
        <f t="shared" si="31"/>
        <v>334.7000000000113</v>
      </c>
      <c r="E996" s="2" t="s">
        <v>994</v>
      </c>
    </row>
    <row r="997" spans="1:5" x14ac:dyDescent="0.2">
      <c r="A997" s="1">
        <f t="shared" si="30"/>
        <v>335.12500000001131</v>
      </c>
      <c r="B997" s="2" t="s">
        <v>995</v>
      </c>
      <c r="D997" s="1">
        <f t="shared" si="31"/>
        <v>334.87500000001131</v>
      </c>
      <c r="E997" s="2" t="s">
        <v>995</v>
      </c>
    </row>
    <row r="998" spans="1:5" x14ac:dyDescent="0.2">
      <c r="A998" s="1">
        <f t="shared" si="30"/>
        <v>335.30000000001132</v>
      </c>
      <c r="B998" s="2" t="s">
        <v>996</v>
      </c>
      <c r="D998" s="1">
        <f t="shared" si="31"/>
        <v>335.05000000001132</v>
      </c>
      <c r="E998" s="2" t="s">
        <v>996</v>
      </c>
    </row>
    <row r="999" spans="1:5" x14ac:dyDescent="0.2">
      <c r="A999" s="1">
        <f t="shared" si="30"/>
        <v>335.47500000001133</v>
      </c>
      <c r="B999" s="2" t="s">
        <v>997</v>
      </c>
      <c r="D999" s="1">
        <f t="shared" si="31"/>
        <v>335.22500000001133</v>
      </c>
      <c r="E999" s="2" t="s">
        <v>997</v>
      </c>
    </row>
    <row r="1000" spans="1:5" x14ac:dyDescent="0.2">
      <c r="A1000" s="1">
        <f t="shared" si="30"/>
        <v>335.65000000001135</v>
      </c>
      <c r="B1000" s="2" t="s">
        <v>998</v>
      </c>
      <c r="D1000" s="1">
        <f t="shared" si="31"/>
        <v>335.40000000001135</v>
      </c>
      <c r="E1000" s="2" t="s">
        <v>998</v>
      </c>
    </row>
    <row r="1001" spans="1:5" x14ac:dyDescent="0.2">
      <c r="A1001" s="1">
        <f t="shared" si="30"/>
        <v>335.82500000001136</v>
      </c>
      <c r="B1001" s="2" t="s">
        <v>999</v>
      </c>
      <c r="D1001" s="1">
        <f t="shared" si="31"/>
        <v>335.57500000001136</v>
      </c>
      <c r="E1001" s="2" t="s">
        <v>999</v>
      </c>
    </row>
    <row r="1002" spans="1:5" x14ac:dyDescent="0.2">
      <c r="A1002" s="1">
        <f t="shared" si="30"/>
        <v>336.00000000001137</v>
      </c>
      <c r="B1002" s="2" t="s">
        <v>1000</v>
      </c>
      <c r="D1002" s="1">
        <f t="shared" si="31"/>
        <v>335.75000000001137</v>
      </c>
      <c r="E1002" s="2" t="s">
        <v>1000</v>
      </c>
    </row>
    <row r="1003" spans="1:5" x14ac:dyDescent="0.2">
      <c r="A1003" s="1">
        <f t="shared" si="30"/>
        <v>336.17500000001138</v>
      </c>
      <c r="B1003" s="2" t="s">
        <v>1001</v>
      </c>
      <c r="D1003" s="1">
        <f t="shared" si="31"/>
        <v>335.92500000001138</v>
      </c>
      <c r="E1003" s="2" t="s">
        <v>1001</v>
      </c>
    </row>
    <row r="1004" spans="1:5" x14ac:dyDescent="0.2">
      <c r="A1004" s="1">
        <f t="shared" si="30"/>
        <v>336.35000000001139</v>
      </c>
      <c r="B1004" s="2" t="s">
        <v>1002</v>
      </c>
      <c r="D1004" s="1">
        <f t="shared" si="31"/>
        <v>336.10000000001139</v>
      </c>
      <c r="E1004" s="2" t="s">
        <v>1002</v>
      </c>
    </row>
    <row r="1005" spans="1:5" x14ac:dyDescent="0.2">
      <c r="A1005" s="1">
        <f t="shared" si="30"/>
        <v>336.5250000000114</v>
      </c>
      <c r="B1005" s="2" t="s">
        <v>1003</v>
      </c>
      <c r="D1005" s="1">
        <f t="shared" si="31"/>
        <v>336.2750000000114</v>
      </c>
      <c r="E1005" s="2" t="s">
        <v>1003</v>
      </c>
    </row>
    <row r="1006" spans="1:5" x14ac:dyDescent="0.2">
      <c r="A1006" s="1">
        <f t="shared" si="30"/>
        <v>336.70000000001141</v>
      </c>
      <c r="B1006" s="2" t="s">
        <v>1004</v>
      </c>
      <c r="D1006" s="1">
        <f t="shared" si="31"/>
        <v>336.45000000001141</v>
      </c>
      <c r="E1006" s="2" t="s">
        <v>1004</v>
      </c>
    </row>
    <row r="1007" spans="1:5" x14ac:dyDescent="0.2">
      <c r="A1007" s="1">
        <f t="shared" si="30"/>
        <v>336.87500000001143</v>
      </c>
      <c r="B1007" s="2" t="s">
        <v>1005</v>
      </c>
      <c r="D1007" s="1">
        <f t="shared" si="31"/>
        <v>336.62500000001143</v>
      </c>
      <c r="E1007" s="2" t="s">
        <v>1005</v>
      </c>
    </row>
    <row r="1008" spans="1:5" x14ac:dyDescent="0.2">
      <c r="A1008" s="1">
        <f t="shared" si="30"/>
        <v>337.05000000001144</v>
      </c>
      <c r="B1008" s="2" t="s">
        <v>1006</v>
      </c>
      <c r="D1008" s="1">
        <f t="shared" si="31"/>
        <v>336.80000000001144</v>
      </c>
      <c r="E1008" s="2" t="s">
        <v>1006</v>
      </c>
    </row>
    <row r="1009" spans="1:5" x14ac:dyDescent="0.2">
      <c r="A1009" s="1">
        <f t="shared" si="30"/>
        <v>337.22500000001145</v>
      </c>
      <c r="B1009" s="2" t="s">
        <v>1007</v>
      </c>
      <c r="D1009" s="1">
        <f t="shared" si="31"/>
        <v>336.97500000001145</v>
      </c>
      <c r="E1009" s="2" t="s">
        <v>1007</v>
      </c>
    </row>
    <row r="1010" spans="1:5" x14ac:dyDescent="0.2">
      <c r="A1010" s="1">
        <f t="shared" si="30"/>
        <v>337.40000000001146</v>
      </c>
      <c r="B1010" s="2" t="s">
        <v>1008</v>
      </c>
      <c r="D1010" s="1">
        <f t="shared" si="31"/>
        <v>337.15000000001146</v>
      </c>
      <c r="E1010" s="2" t="s">
        <v>1008</v>
      </c>
    </row>
    <row r="1011" spans="1:5" x14ac:dyDescent="0.2">
      <c r="A1011" s="1">
        <f t="shared" si="30"/>
        <v>337.57500000001147</v>
      </c>
      <c r="B1011" s="2" t="s">
        <v>1009</v>
      </c>
      <c r="D1011" s="1">
        <f t="shared" si="31"/>
        <v>337.32500000001147</v>
      </c>
      <c r="E1011" s="2" t="s">
        <v>1009</v>
      </c>
    </row>
    <row r="1012" spans="1:5" x14ac:dyDescent="0.2">
      <c r="A1012" s="1">
        <f t="shared" si="30"/>
        <v>337.75000000001148</v>
      </c>
      <c r="B1012" s="2" t="s">
        <v>1010</v>
      </c>
      <c r="D1012" s="1">
        <f t="shared" si="31"/>
        <v>337.50000000001148</v>
      </c>
      <c r="E1012" s="2" t="s">
        <v>1010</v>
      </c>
    </row>
    <row r="1013" spans="1:5" x14ac:dyDescent="0.2">
      <c r="A1013" s="1">
        <f t="shared" si="30"/>
        <v>337.92500000001149</v>
      </c>
      <c r="B1013" s="2" t="s">
        <v>1011</v>
      </c>
      <c r="D1013" s="1">
        <f t="shared" si="31"/>
        <v>337.67500000001149</v>
      </c>
      <c r="E1013" s="2" t="s">
        <v>1011</v>
      </c>
    </row>
    <row r="1014" spans="1:5" x14ac:dyDescent="0.2">
      <c r="A1014" s="1">
        <f t="shared" si="30"/>
        <v>338.10000000001151</v>
      </c>
      <c r="B1014" s="2" t="s">
        <v>1012</v>
      </c>
      <c r="D1014" s="1">
        <f t="shared" si="31"/>
        <v>337.85000000001151</v>
      </c>
      <c r="E1014" s="2" t="s">
        <v>1012</v>
      </c>
    </row>
    <row r="1015" spans="1:5" x14ac:dyDescent="0.2">
      <c r="A1015" s="1">
        <f t="shared" si="30"/>
        <v>338.27500000001152</v>
      </c>
      <c r="B1015" s="2" t="s">
        <v>1013</v>
      </c>
      <c r="D1015" s="1">
        <f t="shared" si="31"/>
        <v>338.02500000001152</v>
      </c>
      <c r="E1015" s="2" t="s">
        <v>1013</v>
      </c>
    </row>
    <row r="1016" spans="1:5" x14ac:dyDescent="0.2">
      <c r="A1016" s="1">
        <f t="shared" si="30"/>
        <v>338.45000000001153</v>
      </c>
      <c r="B1016" s="2" t="s">
        <v>1014</v>
      </c>
      <c r="D1016" s="1">
        <f t="shared" si="31"/>
        <v>338.20000000001153</v>
      </c>
      <c r="E1016" s="2" t="s">
        <v>1014</v>
      </c>
    </row>
    <row r="1017" spans="1:5" x14ac:dyDescent="0.2">
      <c r="A1017" s="1">
        <f t="shared" si="30"/>
        <v>338.62500000001154</v>
      </c>
      <c r="B1017" s="2" t="s">
        <v>1015</v>
      </c>
      <c r="D1017" s="1">
        <f t="shared" si="31"/>
        <v>338.37500000001154</v>
      </c>
      <c r="E1017" s="2" t="s">
        <v>1015</v>
      </c>
    </row>
    <row r="1018" spans="1:5" x14ac:dyDescent="0.2">
      <c r="A1018" s="1">
        <f t="shared" si="30"/>
        <v>338.80000000001155</v>
      </c>
      <c r="B1018" s="2" t="s">
        <v>1016</v>
      </c>
      <c r="D1018" s="1">
        <f t="shared" si="31"/>
        <v>338.55000000001155</v>
      </c>
      <c r="E1018" s="2" t="s">
        <v>1016</v>
      </c>
    </row>
    <row r="1019" spans="1:5" x14ac:dyDescent="0.2">
      <c r="A1019" s="1">
        <f t="shared" si="30"/>
        <v>338.97500000001156</v>
      </c>
      <c r="B1019" s="2" t="s">
        <v>1017</v>
      </c>
      <c r="D1019" s="1">
        <f t="shared" si="31"/>
        <v>338.72500000001156</v>
      </c>
      <c r="E1019" s="2" t="s">
        <v>1017</v>
      </c>
    </row>
    <row r="1020" spans="1:5" x14ac:dyDescent="0.2">
      <c r="A1020" s="1">
        <f t="shared" si="30"/>
        <v>339.15000000001157</v>
      </c>
      <c r="B1020" s="2" t="s">
        <v>1018</v>
      </c>
      <c r="D1020" s="1">
        <f t="shared" si="31"/>
        <v>338.90000000001157</v>
      </c>
      <c r="E1020" s="2" t="s">
        <v>1018</v>
      </c>
    </row>
    <row r="1021" spans="1:5" x14ac:dyDescent="0.2">
      <c r="A1021" s="1">
        <f t="shared" si="30"/>
        <v>339.32500000001158</v>
      </c>
      <c r="B1021" s="2" t="s">
        <v>1019</v>
      </c>
      <c r="D1021" s="1">
        <f t="shared" si="31"/>
        <v>339.07500000001158</v>
      </c>
      <c r="E1021" s="2" t="s">
        <v>1019</v>
      </c>
    </row>
    <row r="1022" spans="1:5" x14ac:dyDescent="0.2">
      <c r="A1022" s="1">
        <f t="shared" si="30"/>
        <v>339.5000000000116</v>
      </c>
      <c r="B1022" s="2" t="s">
        <v>1020</v>
      </c>
      <c r="D1022" s="1">
        <f t="shared" si="31"/>
        <v>339.2500000000116</v>
      </c>
      <c r="E1022" s="2" t="s">
        <v>1020</v>
      </c>
    </row>
    <row r="1023" spans="1:5" x14ac:dyDescent="0.2">
      <c r="A1023" s="1">
        <f t="shared" si="30"/>
        <v>339.67500000001161</v>
      </c>
      <c r="B1023" s="2" t="s">
        <v>1021</v>
      </c>
      <c r="D1023" s="1">
        <f t="shared" si="31"/>
        <v>339.42500000001161</v>
      </c>
      <c r="E1023" s="2" t="s">
        <v>1021</v>
      </c>
    </row>
    <row r="1024" spans="1:5" x14ac:dyDescent="0.2">
      <c r="A1024" s="1">
        <f t="shared" si="30"/>
        <v>339.85000000001162</v>
      </c>
      <c r="B1024" s="2" t="s">
        <v>1022</v>
      </c>
      <c r="D1024" s="1">
        <f t="shared" si="31"/>
        <v>339.60000000001162</v>
      </c>
      <c r="E1024" s="2" t="s">
        <v>1022</v>
      </c>
    </row>
    <row r="1025" spans="1:5" x14ac:dyDescent="0.2">
      <c r="A1025" s="1">
        <f t="shared" si="30"/>
        <v>340.02500000001163</v>
      </c>
      <c r="B1025" s="2" t="s">
        <v>1023</v>
      </c>
      <c r="D1025" s="1">
        <f t="shared" si="31"/>
        <v>339.77500000001163</v>
      </c>
      <c r="E1025" s="2" t="s">
        <v>1023</v>
      </c>
    </row>
    <row r="1026" spans="1:5" x14ac:dyDescent="0.2">
      <c r="A1026" s="1">
        <f t="shared" si="30"/>
        <v>340.20000000001164</v>
      </c>
      <c r="B1026" s="2" t="s">
        <v>1024</v>
      </c>
      <c r="D1026" s="1">
        <f t="shared" si="31"/>
        <v>339.95000000001164</v>
      </c>
      <c r="E1026" s="2" t="s">
        <v>1024</v>
      </c>
    </row>
    <row r="1027" spans="1:5" x14ac:dyDescent="0.2">
      <c r="A1027" s="1">
        <f t="shared" si="30"/>
        <v>340.37500000001165</v>
      </c>
      <c r="B1027" s="2" t="s">
        <v>1025</v>
      </c>
      <c r="D1027" s="1">
        <f t="shared" si="31"/>
        <v>340.12500000001165</v>
      </c>
      <c r="E1027" s="2" t="s">
        <v>1025</v>
      </c>
    </row>
    <row r="1028" spans="1:5" x14ac:dyDescent="0.2">
      <c r="A1028" s="1">
        <f t="shared" ref="A1028:A1091" si="32">A1027+0.175</f>
        <v>340.55000000001166</v>
      </c>
      <c r="B1028" s="2" t="s">
        <v>1026</v>
      </c>
      <c r="D1028" s="1">
        <f t="shared" ref="D1028:D1091" si="33">D1027+0.175</f>
        <v>340.30000000001166</v>
      </c>
      <c r="E1028" s="2" t="s">
        <v>1026</v>
      </c>
    </row>
    <row r="1029" spans="1:5" x14ac:dyDescent="0.2">
      <c r="A1029" s="1">
        <f t="shared" si="32"/>
        <v>340.72500000001168</v>
      </c>
      <c r="B1029" s="2" t="s">
        <v>1027</v>
      </c>
      <c r="D1029" s="1">
        <f t="shared" si="33"/>
        <v>340.47500000001168</v>
      </c>
      <c r="E1029" s="2" t="s">
        <v>1027</v>
      </c>
    </row>
    <row r="1030" spans="1:5" x14ac:dyDescent="0.2">
      <c r="A1030" s="1">
        <f t="shared" si="32"/>
        <v>340.90000000001169</v>
      </c>
      <c r="B1030" s="2" t="s">
        <v>1028</v>
      </c>
      <c r="D1030" s="1">
        <f t="shared" si="33"/>
        <v>340.65000000001169</v>
      </c>
      <c r="E1030" s="2" t="s">
        <v>1028</v>
      </c>
    </row>
    <row r="1031" spans="1:5" x14ac:dyDescent="0.2">
      <c r="A1031" s="1">
        <f t="shared" si="32"/>
        <v>341.0750000000117</v>
      </c>
      <c r="B1031" s="2" t="s">
        <v>1029</v>
      </c>
      <c r="D1031" s="1">
        <f t="shared" si="33"/>
        <v>340.8250000000117</v>
      </c>
      <c r="E1031" s="2" t="s">
        <v>1029</v>
      </c>
    </row>
    <row r="1032" spans="1:5" x14ac:dyDescent="0.2">
      <c r="A1032" s="1">
        <f t="shared" si="32"/>
        <v>341.25000000001171</v>
      </c>
      <c r="B1032" s="2" t="s">
        <v>1030</v>
      </c>
      <c r="D1032" s="1">
        <f t="shared" si="33"/>
        <v>341.00000000001171</v>
      </c>
      <c r="E1032" s="2" t="s">
        <v>1030</v>
      </c>
    </row>
    <row r="1033" spans="1:5" x14ac:dyDescent="0.2">
      <c r="A1033" s="1">
        <f t="shared" si="32"/>
        <v>341.42500000001172</v>
      </c>
      <c r="B1033" s="2" t="s">
        <v>1031</v>
      </c>
      <c r="D1033" s="1">
        <f t="shared" si="33"/>
        <v>341.17500000001172</v>
      </c>
      <c r="E1033" s="2" t="s">
        <v>1031</v>
      </c>
    </row>
    <row r="1034" spans="1:5" x14ac:dyDescent="0.2">
      <c r="A1034" s="1">
        <f t="shared" si="32"/>
        <v>341.60000000001173</v>
      </c>
      <c r="B1034" s="2" t="s">
        <v>1032</v>
      </c>
      <c r="D1034" s="1">
        <f t="shared" si="33"/>
        <v>341.35000000001173</v>
      </c>
      <c r="E1034" s="2" t="s">
        <v>1032</v>
      </c>
    </row>
    <row r="1035" spans="1:5" x14ac:dyDescent="0.2">
      <c r="A1035" s="1">
        <f t="shared" si="32"/>
        <v>341.77500000001174</v>
      </c>
      <c r="B1035" s="2" t="s">
        <v>1033</v>
      </c>
      <c r="D1035" s="1">
        <f t="shared" si="33"/>
        <v>341.52500000001174</v>
      </c>
      <c r="E1035" s="2" t="s">
        <v>1033</v>
      </c>
    </row>
    <row r="1036" spans="1:5" x14ac:dyDescent="0.2">
      <c r="A1036" s="1">
        <f t="shared" si="32"/>
        <v>341.95000000001176</v>
      </c>
      <c r="B1036" s="2" t="s">
        <v>1034</v>
      </c>
      <c r="D1036" s="1">
        <f t="shared" si="33"/>
        <v>341.70000000001176</v>
      </c>
      <c r="E1036" s="2" t="s">
        <v>1034</v>
      </c>
    </row>
    <row r="1037" spans="1:5" x14ac:dyDescent="0.2">
      <c r="A1037" s="1">
        <f t="shared" si="32"/>
        <v>342.12500000001177</v>
      </c>
      <c r="B1037" s="2" t="s">
        <v>1035</v>
      </c>
      <c r="D1037" s="1">
        <f t="shared" si="33"/>
        <v>341.87500000001177</v>
      </c>
      <c r="E1037" s="2" t="s">
        <v>1035</v>
      </c>
    </row>
    <row r="1038" spans="1:5" x14ac:dyDescent="0.2">
      <c r="A1038" s="1">
        <f t="shared" si="32"/>
        <v>342.30000000001178</v>
      </c>
      <c r="B1038" s="2" t="s">
        <v>1036</v>
      </c>
      <c r="D1038" s="1">
        <f t="shared" si="33"/>
        <v>342.05000000001178</v>
      </c>
      <c r="E1038" s="2" t="s">
        <v>1036</v>
      </c>
    </row>
    <row r="1039" spans="1:5" x14ac:dyDescent="0.2">
      <c r="A1039" s="1">
        <f t="shared" si="32"/>
        <v>342.47500000001179</v>
      </c>
      <c r="B1039" s="2" t="s">
        <v>1037</v>
      </c>
      <c r="D1039" s="1">
        <f t="shared" si="33"/>
        <v>342.22500000001179</v>
      </c>
      <c r="E1039" s="2" t="s">
        <v>1037</v>
      </c>
    </row>
    <row r="1040" spans="1:5" x14ac:dyDescent="0.2">
      <c r="A1040" s="1">
        <f t="shared" si="32"/>
        <v>342.6500000000118</v>
      </c>
      <c r="B1040" s="2" t="s">
        <v>1038</v>
      </c>
      <c r="D1040" s="1">
        <f t="shared" si="33"/>
        <v>342.4000000000118</v>
      </c>
      <c r="E1040" s="2" t="s">
        <v>1038</v>
      </c>
    </row>
    <row r="1041" spans="1:5" x14ac:dyDescent="0.2">
      <c r="A1041" s="1">
        <f t="shared" si="32"/>
        <v>342.82500000001181</v>
      </c>
      <c r="B1041" s="2" t="s">
        <v>1039</v>
      </c>
      <c r="D1041" s="1">
        <f t="shared" si="33"/>
        <v>342.57500000001181</v>
      </c>
      <c r="E1041" s="2" t="s">
        <v>1039</v>
      </c>
    </row>
    <row r="1042" spans="1:5" x14ac:dyDescent="0.2">
      <c r="A1042" s="1">
        <f t="shared" si="32"/>
        <v>343.00000000001182</v>
      </c>
      <c r="B1042" s="2" t="s">
        <v>1040</v>
      </c>
      <c r="D1042" s="1">
        <f t="shared" si="33"/>
        <v>342.75000000001182</v>
      </c>
      <c r="E1042" s="2" t="s">
        <v>1040</v>
      </c>
    </row>
    <row r="1043" spans="1:5" x14ac:dyDescent="0.2">
      <c r="A1043" s="1">
        <f t="shared" si="32"/>
        <v>343.17500000001183</v>
      </c>
      <c r="B1043" s="2" t="s">
        <v>1041</v>
      </c>
      <c r="D1043" s="1">
        <f t="shared" si="33"/>
        <v>342.92500000001183</v>
      </c>
      <c r="E1043" s="2" t="s">
        <v>1041</v>
      </c>
    </row>
    <row r="1044" spans="1:5" x14ac:dyDescent="0.2">
      <c r="A1044" s="1">
        <f t="shared" si="32"/>
        <v>343.35000000001185</v>
      </c>
      <c r="B1044" s="2" t="s">
        <v>1042</v>
      </c>
      <c r="D1044" s="1">
        <f t="shared" si="33"/>
        <v>343.10000000001185</v>
      </c>
      <c r="E1044" s="2" t="s">
        <v>1042</v>
      </c>
    </row>
    <row r="1045" spans="1:5" x14ac:dyDescent="0.2">
      <c r="A1045" s="1">
        <f t="shared" si="32"/>
        <v>343.52500000001186</v>
      </c>
      <c r="B1045" s="2" t="s">
        <v>1043</v>
      </c>
      <c r="D1045" s="1">
        <f t="shared" si="33"/>
        <v>343.27500000001186</v>
      </c>
      <c r="E1045" s="2" t="s">
        <v>1043</v>
      </c>
    </row>
    <row r="1046" spans="1:5" x14ac:dyDescent="0.2">
      <c r="A1046" s="1">
        <f t="shared" si="32"/>
        <v>343.70000000001187</v>
      </c>
      <c r="B1046" s="2" t="s">
        <v>1044</v>
      </c>
      <c r="D1046" s="1">
        <f t="shared" si="33"/>
        <v>343.45000000001187</v>
      </c>
      <c r="E1046" s="2" t="s">
        <v>1044</v>
      </c>
    </row>
    <row r="1047" spans="1:5" x14ac:dyDescent="0.2">
      <c r="A1047" s="1">
        <f t="shared" si="32"/>
        <v>343.87500000001188</v>
      </c>
      <c r="B1047" s="2" t="s">
        <v>1045</v>
      </c>
      <c r="D1047" s="1">
        <f t="shared" si="33"/>
        <v>343.62500000001188</v>
      </c>
      <c r="E1047" s="2" t="s">
        <v>1045</v>
      </c>
    </row>
    <row r="1048" spans="1:5" x14ac:dyDescent="0.2">
      <c r="A1048" s="1">
        <f t="shared" si="32"/>
        <v>344.05000000001189</v>
      </c>
      <c r="B1048" s="2" t="s">
        <v>1046</v>
      </c>
      <c r="D1048" s="1">
        <f t="shared" si="33"/>
        <v>343.80000000001189</v>
      </c>
      <c r="E1048" s="2" t="s">
        <v>1046</v>
      </c>
    </row>
    <row r="1049" spans="1:5" x14ac:dyDescent="0.2">
      <c r="A1049" s="1">
        <f t="shared" si="32"/>
        <v>344.2250000000119</v>
      </c>
      <c r="B1049" s="2" t="s">
        <v>1047</v>
      </c>
      <c r="D1049" s="1">
        <f t="shared" si="33"/>
        <v>343.9750000000119</v>
      </c>
      <c r="E1049" s="2" t="s">
        <v>1047</v>
      </c>
    </row>
    <row r="1050" spans="1:5" x14ac:dyDescent="0.2">
      <c r="A1050" s="1">
        <f t="shared" si="32"/>
        <v>344.40000000001191</v>
      </c>
      <c r="B1050" s="2" t="s">
        <v>1048</v>
      </c>
      <c r="D1050" s="1">
        <f t="shared" si="33"/>
        <v>344.15000000001191</v>
      </c>
      <c r="E1050" s="2" t="s">
        <v>1048</v>
      </c>
    </row>
    <row r="1051" spans="1:5" x14ac:dyDescent="0.2">
      <c r="A1051" s="1">
        <f t="shared" si="32"/>
        <v>344.57500000001193</v>
      </c>
      <c r="B1051" s="2" t="s">
        <v>1049</v>
      </c>
      <c r="D1051" s="1">
        <f t="shared" si="33"/>
        <v>344.32500000001193</v>
      </c>
      <c r="E1051" s="2" t="s">
        <v>1049</v>
      </c>
    </row>
    <row r="1052" spans="1:5" x14ac:dyDescent="0.2">
      <c r="A1052" s="1">
        <f t="shared" si="32"/>
        <v>344.75000000001194</v>
      </c>
      <c r="B1052" s="2" t="s">
        <v>1050</v>
      </c>
      <c r="D1052" s="1">
        <f t="shared" si="33"/>
        <v>344.50000000001194</v>
      </c>
      <c r="E1052" s="2" t="s">
        <v>1050</v>
      </c>
    </row>
    <row r="1053" spans="1:5" x14ac:dyDescent="0.2">
      <c r="A1053" s="1">
        <f t="shared" si="32"/>
        <v>344.92500000001195</v>
      </c>
      <c r="B1053" s="2" t="s">
        <v>1051</v>
      </c>
      <c r="D1053" s="1">
        <f t="shared" si="33"/>
        <v>344.67500000001195</v>
      </c>
      <c r="E1053" s="2" t="s">
        <v>1051</v>
      </c>
    </row>
    <row r="1054" spans="1:5" x14ac:dyDescent="0.2">
      <c r="A1054" s="1">
        <f t="shared" si="32"/>
        <v>345.10000000001196</v>
      </c>
      <c r="B1054" s="2" t="s">
        <v>1052</v>
      </c>
      <c r="D1054" s="1">
        <f t="shared" si="33"/>
        <v>344.85000000001196</v>
      </c>
      <c r="E1054" s="2" t="s">
        <v>1052</v>
      </c>
    </row>
    <row r="1055" spans="1:5" x14ac:dyDescent="0.2">
      <c r="A1055" s="1">
        <f t="shared" si="32"/>
        <v>345.27500000001197</v>
      </c>
      <c r="B1055" s="2" t="s">
        <v>1053</v>
      </c>
      <c r="D1055" s="1">
        <f t="shared" si="33"/>
        <v>345.02500000001197</v>
      </c>
      <c r="E1055" s="2" t="s">
        <v>1053</v>
      </c>
    </row>
    <row r="1056" spans="1:5" x14ac:dyDescent="0.2">
      <c r="A1056" s="1">
        <f t="shared" si="32"/>
        <v>345.45000000001198</v>
      </c>
      <c r="B1056" s="2" t="s">
        <v>1054</v>
      </c>
      <c r="D1056" s="1">
        <f t="shared" si="33"/>
        <v>345.20000000001198</v>
      </c>
      <c r="E1056" s="2" t="s">
        <v>1054</v>
      </c>
    </row>
    <row r="1057" spans="1:5" x14ac:dyDescent="0.2">
      <c r="A1057" s="1">
        <f t="shared" si="32"/>
        <v>345.62500000001199</v>
      </c>
      <c r="B1057" s="2" t="s">
        <v>1055</v>
      </c>
      <c r="D1057" s="1">
        <f t="shared" si="33"/>
        <v>345.37500000001199</v>
      </c>
      <c r="E1057" s="2" t="s">
        <v>1055</v>
      </c>
    </row>
    <row r="1058" spans="1:5" x14ac:dyDescent="0.2">
      <c r="A1058" s="1">
        <f t="shared" si="32"/>
        <v>345.80000000001201</v>
      </c>
      <c r="B1058" s="2" t="s">
        <v>1056</v>
      </c>
      <c r="D1058" s="1">
        <f t="shared" si="33"/>
        <v>345.55000000001201</v>
      </c>
      <c r="E1058" s="2" t="s">
        <v>1056</v>
      </c>
    </row>
    <row r="1059" spans="1:5" x14ac:dyDescent="0.2">
      <c r="A1059" s="1">
        <f t="shared" si="32"/>
        <v>345.97500000001202</v>
      </c>
      <c r="B1059" s="2" t="s">
        <v>1057</v>
      </c>
      <c r="D1059" s="1">
        <f t="shared" si="33"/>
        <v>345.72500000001202</v>
      </c>
      <c r="E1059" s="2" t="s">
        <v>1057</v>
      </c>
    </row>
    <row r="1060" spans="1:5" x14ac:dyDescent="0.2">
      <c r="A1060" s="1">
        <f t="shared" si="32"/>
        <v>346.15000000001203</v>
      </c>
      <c r="B1060" s="2" t="s">
        <v>1058</v>
      </c>
      <c r="D1060" s="1">
        <f t="shared" si="33"/>
        <v>345.90000000001203</v>
      </c>
      <c r="E1060" s="2" t="s">
        <v>1058</v>
      </c>
    </row>
    <row r="1061" spans="1:5" x14ac:dyDescent="0.2">
      <c r="A1061" s="1">
        <f t="shared" si="32"/>
        <v>346.32500000001204</v>
      </c>
      <c r="B1061" s="2" t="s">
        <v>1059</v>
      </c>
      <c r="D1061" s="1">
        <f t="shared" si="33"/>
        <v>346.07500000001204</v>
      </c>
      <c r="E1061" s="2" t="s">
        <v>1059</v>
      </c>
    </row>
    <row r="1062" spans="1:5" x14ac:dyDescent="0.2">
      <c r="A1062" s="1">
        <f t="shared" si="32"/>
        <v>346.50000000001205</v>
      </c>
      <c r="B1062" s="2" t="s">
        <v>1060</v>
      </c>
      <c r="D1062" s="1">
        <f t="shared" si="33"/>
        <v>346.25000000001205</v>
      </c>
      <c r="E1062" s="2" t="s">
        <v>1060</v>
      </c>
    </row>
    <row r="1063" spans="1:5" x14ac:dyDescent="0.2">
      <c r="A1063" s="1">
        <f t="shared" si="32"/>
        <v>346.67500000001206</v>
      </c>
      <c r="B1063" s="2" t="s">
        <v>1061</v>
      </c>
      <c r="D1063" s="1">
        <f t="shared" si="33"/>
        <v>346.42500000001206</v>
      </c>
      <c r="E1063" s="2" t="s">
        <v>1061</v>
      </c>
    </row>
    <row r="1064" spans="1:5" x14ac:dyDescent="0.2">
      <c r="A1064" s="1">
        <f t="shared" si="32"/>
        <v>346.85000000001207</v>
      </c>
      <c r="B1064" s="2" t="s">
        <v>1062</v>
      </c>
      <c r="D1064" s="1">
        <f t="shared" si="33"/>
        <v>346.60000000001207</v>
      </c>
      <c r="E1064" s="2" t="s">
        <v>1062</v>
      </c>
    </row>
    <row r="1065" spans="1:5" x14ac:dyDescent="0.2">
      <c r="A1065" s="1">
        <f t="shared" si="32"/>
        <v>347.02500000001208</v>
      </c>
      <c r="B1065" s="2" t="s">
        <v>1063</v>
      </c>
      <c r="D1065" s="1">
        <f t="shared" si="33"/>
        <v>346.77500000001208</v>
      </c>
      <c r="E1065" s="2" t="s">
        <v>1063</v>
      </c>
    </row>
    <row r="1066" spans="1:5" x14ac:dyDescent="0.2">
      <c r="A1066" s="1">
        <f t="shared" si="32"/>
        <v>347.2000000000121</v>
      </c>
      <c r="B1066" s="2" t="s">
        <v>1064</v>
      </c>
      <c r="D1066" s="1">
        <f t="shared" si="33"/>
        <v>346.9500000000121</v>
      </c>
      <c r="E1066" s="2" t="s">
        <v>1064</v>
      </c>
    </row>
    <row r="1067" spans="1:5" x14ac:dyDescent="0.2">
      <c r="A1067" s="1">
        <f t="shared" si="32"/>
        <v>347.37500000001211</v>
      </c>
      <c r="B1067" s="2" t="s">
        <v>1065</v>
      </c>
      <c r="D1067" s="1">
        <f t="shared" si="33"/>
        <v>347.12500000001211</v>
      </c>
      <c r="E1067" s="2" t="s">
        <v>1065</v>
      </c>
    </row>
    <row r="1068" spans="1:5" x14ac:dyDescent="0.2">
      <c r="A1068" s="1">
        <f t="shared" si="32"/>
        <v>347.55000000001212</v>
      </c>
      <c r="B1068" s="2" t="s">
        <v>1066</v>
      </c>
      <c r="D1068" s="1">
        <f t="shared" si="33"/>
        <v>347.30000000001212</v>
      </c>
      <c r="E1068" s="2" t="s">
        <v>1066</v>
      </c>
    </row>
    <row r="1069" spans="1:5" x14ac:dyDescent="0.2">
      <c r="A1069" s="1">
        <f t="shared" si="32"/>
        <v>347.72500000001213</v>
      </c>
      <c r="B1069" s="2" t="s">
        <v>1067</v>
      </c>
      <c r="D1069" s="1">
        <f t="shared" si="33"/>
        <v>347.47500000001213</v>
      </c>
      <c r="E1069" s="2" t="s">
        <v>1067</v>
      </c>
    </row>
    <row r="1070" spans="1:5" x14ac:dyDescent="0.2">
      <c r="A1070" s="1">
        <f t="shared" si="32"/>
        <v>347.90000000001214</v>
      </c>
      <c r="B1070" s="2" t="s">
        <v>1068</v>
      </c>
      <c r="D1070" s="1">
        <f t="shared" si="33"/>
        <v>347.65000000001214</v>
      </c>
      <c r="E1070" s="2" t="s">
        <v>1068</v>
      </c>
    </row>
    <row r="1071" spans="1:5" x14ac:dyDescent="0.2">
      <c r="A1071" s="1">
        <f t="shared" si="32"/>
        <v>348.07500000001215</v>
      </c>
      <c r="B1071" s="2" t="s">
        <v>1069</v>
      </c>
      <c r="D1071" s="1">
        <f t="shared" si="33"/>
        <v>347.82500000001215</v>
      </c>
      <c r="E1071" s="2" t="s">
        <v>1069</v>
      </c>
    </row>
    <row r="1072" spans="1:5" x14ac:dyDescent="0.2">
      <c r="A1072" s="1">
        <f t="shared" si="32"/>
        <v>348.25000000001216</v>
      </c>
      <c r="B1072" s="2" t="s">
        <v>1070</v>
      </c>
      <c r="D1072" s="1">
        <f t="shared" si="33"/>
        <v>348.00000000001216</v>
      </c>
      <c r="E1072" s="2" t="s">
        <v>1070</v>
      </c>
    </row>
    <row r="1073" spans="1:5" x14ac:dyDescent="0.2">
      <c r="A1073" s="1">
        <f t="shared" si="32"/>
        <v>348.42500000001218</v>
      </c>
      <c r="B1073" s="2" t="s">
        <v>1071</v>
      </c>
      <c r="D1073" s="1">
        <f t="shared" si="33"/>
        <v>348.17500000001218</v>
      </c>
      <c r="E1073" s="2" t="s">
        <v>1071</v>
      </c>
    </row>
    <row r="1074" spans="1:5" x14ac:dyDescent="0.2">
      <c r="A1074" s="1">
        <f t="shared" si="32"/>
        <v>348.60000000001219</v>
      </c>
      <c r="B1074" s="2" t="s">
        <v>1072</v>
      </c>
      <c r="D1074" s="1">
        <f t="shared" si="33"/>
        <v>348.35000000001219</v>
      </c>
      <c r="E1074" s="2" t="s">
        <v>1072</v>
      </c>
    </row>
    <row r="1075" spans="1:5" x14ac:dyDescent="0.2">
      <c r="A1075" s="1">
        <f t="shared" si="32"/>
        <v>348.7750000000122</v>
      </c>
      <c r="B1075" s="2" t="s">
        <v>1073</v>
      </c>
      <c r="D1075" s="1">
        <f t="shared" si="33"/>
        <v>348.5250000000122</v>
      </c>
      <c r="E1075" s="2" t="s">
        <v>1073</v>
      </c>
    </row>
    <row r="1076" spans="1:5" x14ac:dyDescent="0.2">
      <c r="A1076" s="1">
        <f t="shared" si="32"/>
        <v>348.95000000001221</v>
      </c>
      <c r="B1076" s="2" t="s">
        <v>1074</v>
      </c>
      <c r="D1076" s="1">
        <f t="shared" si="33"/>
        <v>348.70000000001221</v>
      </c>
      <c r="E1076" s="2" t="s">
        <v>1074</v>
      </c>
    </row>
    <row r="1077" spans="1:5" x14ac:dyDescent="0.2">
      <c r="A1077" s="1">
        <f t="shared" si="32"/>
        <v>349.12500000001222</v>
      </c>
      <c r="B1077" s="2" t="s">
        <v>1075</v>
      </c>
      <c r="D1077" s="1">
        <f t="shared" si="33"/>
        <v>348.87500000001222</v>
      </c>
      <c r="E1077" s="2" t="s">
        <v>1075</v>
      </c>
    </row>
    <row r="1078" spans="1:5" x14ac:dyDescent="0.2">
      <c r="A1078" s="1">
        <f t="shared" si="32"/>
        <v>349.30000000001223</v>
      </c>
      <c r="B1078" s="2" t="s">
        <v>1076</v>
      </c>
      <c r="D1078" s="1">
        <f t="shared" si="33"/>
        <v>349.05000000001223</v>
      </c>
      <c r="E1078" s="2" t="s">
        <v>1076</v>
      </c>
    </row>
    <row r="1079" spans="1:5" x14ac:dyDescent="0.2">
      <c r="A1079" s="1">
        <f t="shared" si="32"/>
        <v>349.47500000001224</v>
      </c>
      <c r="B1079" s="2" t="s">
        <v>1077</v>
      </c>
      <c r="D1079" s="1">
        <f t="shared" si="33"/>
        <v>349.22500000001224</v>
      </c>
      <c r="E1079" s="2" t="s">
        <v>1077</v>
      </c>
    </row>
    <row r="1080" spans="1:5" x14ac:dyDescent="0.2">
      <c r="A1080" s="1">
        <f t="shared" si="32"/>
        <v>349.65000000001226</v>
      </c>
      <c r="B1080" s="2" t="s">
        <v>1078</v>
      </c>
      <c r="D1080" s="1">
        <f t="shared" si="33"/>
        <v>349.40000000001226</v>
      </c>
      <c r="E1080" s="2" t="s">
        <v>1078</v>
      </c>
    </row>
    <row r="1081" spans="1:5" x14ac:dyDescent="0.2">
      <c r="A1081" s="1">
        <f t="shared" si="32"/>
        <v>349.82500000001227</v>
      </c>
      <c r="B1081" s="2" t="s">
        <v>1079</v>
      </c>
      <c r="D1081" s="1">
        <f t="shared" si="33"/>
        <v>349.57500000001227</v>
      </c>
      <c r="E1081" s="2" t="s">
        <v>1079</v>
      </c>
    </row>
    <row r="1082" spans="1:5" x14ac:dyDescent="0.2">
      <c r="A1082" s="1">
        <f t="shared" si="32"/>
        <v>350.00000000001228</v>
      </c>
      <c r="B1082" s="2" t="s">
        <v>1080</v>
      </c>
      <c r="D1082" s="1">
        <f t="shared" si="33"/>
        <v>349.75000000001228</v>
      </c>
      <c r="E1082" s="2" t="s">
        <v>1080</v>
      </c>
    </row>
    <row r="1083" spans="1:5" x14ac:dyDescent="0.2">
      <c r="A1083" s="1">
        <f t="shared" si="32"/>
        <v>350.17500000001229</v>
      </c>
      <c r="B1083" s="2" t="s">
        <v>1081</v>
      </c>
      <c r="D1083" s="1">
        <f t="shared" si="33"/>
        <v>349.92500000001229</v>
      </c>
      <c r="E1083" s="2" t="s">
        <v>1081</v>
      </c>
    </row>
    <row r="1084" spans="1:5" x14ac:dyDescent="0.2">
      <c r="A1084" s="1">
        <f t="shared" si="32"/>
        <v>350.3500000000123</v>
      </c>
      <c r="B1084" s="2" t="s">
        <v>1082</v>
      </c>
      <c r="D1084" s="1">
        <f t="shared" si="33"/>
        <v>350.1000000000123</v>
      </c>
      <c r="E1084" s="2" t="s">
        <v>1082</v>
      </c>
    </row>
    <row r="1085" spans="1:5" x14ac:dyDescent="0.2">
      <c r="A1085" s="1">
        <f t="shared" si="32"/>
        <v>350.52500000001231</v>
      </c>
      <c r="B1085" s="2" t="s">
        <v>1083</v>
      </c>
      <c r="D1085" s="1">
        <f t="shared" si="33"/>
        <v>350.27500000001231</v>
      </c>
      <c r="E1085" s="2" t="s">
        <v>1083</v>
      </c>
    </row>
    <row r="1086" spans="1:5" x14ac:dyDescent="0.2">
      <c r="A1086" s="1">
        <f t="shared" si="32"/>
        <v>350.70000000001232</v>
      </c>
      <c r="B1086" s="2" t="s">
        <v>1084</v>
      </c>
      <c r="D1086" s="1">
        <f t="shared" si="33"/>
        <v>350.45000000001232</v>
      </c>
      <c r="E1086" s="2" t="s">
        <v>1084</v>
      </c>
    </row>
    <row r="1087" spans="1:5" x14ac:dyDescent="0.2">
      <c r="A1087" s="1">
        <f t="shared" si="32"/>
        <v>350.87500000001234</v>
      </c>
      <c r="B1087" s="2" t="s">
        <v>1085</v>
      </c>
      <c r="D1087" s="1">
        <f t="shared" si="33"/>
        <v>350.62500000001234</v>
      </c>
      <c r="E1087" s="2" t="s">
        <v>1085</v>
      </c>
    </row>
    <row r="1088" spans="1:5" x14ac:dyDescent="0.2">
      <c r="A1088" s="1">
        <f t="shared" si="32"/>
        <v>351.05000000001235</v>
      </c>
      <c r="B1088" s="2" t="s">
        <v>1086</v>
      </c>
      <c r="D1088" s="1">
        <f t="shared" si="33"/>
        <v>350.80000000001235</v>
      </c>
      <c r="E1088" s="2" t="s">
        <v>1086</v>
      </c>
    </row>
    <row r="1089" spans="1:5" x14ac:dyDescent="0.2">
      <c r="A1089" s="1">
        <f t="shared" si="32"/>
        <v>351.22500000001236</v>
      </c>
      <c r="B1089" s="2" t="s">
        <v>1087</v>
      </c>
      <c r="D1089" s="1">
        <f t="shared" si="33"/>
        <v>350.97500000001236</v>
      </c>
      <c r="E1089" s="2" t="s">
        <v>1087</v>
      </c>
    </row>
    <row r="1090" spans="1:5" x14ac:dyDescent="0.2">
      <c r="A1090" s="1">
        <f t="shared" si="32"/>
        <v>351.40000000001237</v>
      </c>
      <c r="B1090" s="2" t="s">
        <v>1088</v>
      </c>
      <c r="D1090" s="1">
        <f t="shared" si="33"/>
        <v>351.15000000001237</v>
      </c>
      <c r="E1090" s="2" t="s">
        <v>1088</v>
      </c>
    </row>
    <row r="1091" spans="1:5" x14ac:dyDescent="0.2">
      <c r="A1091" s="1">
        <f t="shared" si="32"/>
        <v>351.57500000001238</v>
      </c>
      <c r="B1091" s="2" t="s">
        <v>1089</v>
      </c>
      <c r="D1091" s="1">
        <f t="shared" si="33"/>
        <v>351.32500000001238</v>
      </c>
      <c r="E1091" s="2" t="s">
        <v>1089</v>
      </c>
    </row>
    <row r="1092" spans="1:5" x14ac:dyDescent="0.2">
      <c r="A1092" s="1">
        <f t="shared" ref="A1092:A1155" si="34">A1091+0.175</f>
        <v>351.75000000001239</v>
      </c>
      <c r="B1092" s="2" t="s">
        <v>1090</v>
      </c>
      <c r="D1092" s="1">
        <f t="shared" ref="D1092:D1155" si="35">D1091+0.175</f>
        <v>351.50000000001239</v>
      </c>
      <c r="E1092" s="2" t="s">
        <v>1090</v>
      </c>
    </row>
    <row r="1093" spans="1:5" x14ac:dyDescent="0.2">
      <c r="A1093" s="1">
        <f t="shared" si="34"/>
        <v>351.9250000000124</v>
      </c>
      <c r="B1093" s="2" t="s">
        <v>1091</v>
      </c>
      <c r="D1093" s="1">
        <f t="shared" si="35"/>
        <v>351.6750000000124</v>
      </c>
      <c r="E1093" s="2" t="s">
        <v>1091</v>
      </c>
    </row>
    <row r="1094" spans="1:5" x14ac:dyDescent="0.2">
      <c r="A1094" s="1">
        <f t="shared" si="34"/>
        <v>352.10000000001241</v>
      </c>
      <c r="B1094" s="2" t="s">
        <v>1092</v>
      </c>
      <c r="D1094" s="1">
        <f t="shared" si="35"/>
        <v>351.85000000001241</v>
      </c>
      <c r="E1094" s="2" t="s">
        <v>1092</v>
      </c>
    </row>
    <row r="1095" spans="1:5" x14ac:dyDescent="0.2">
      <c r="A1095" s="1">
        <f t="shared" si="34"/>
        <v>352.27500000001243</v>
      </c>
      <c r="B1095" s="2" t="s">
        <v>1093</v>
      </c>
      <c r="D1095" s="1">
        <f t="shared" si="35"/>
        <v>352.02500000001243</v>
      </c>
      <c r="E1095" s="2" t="s">
        <v>1093</v>
      </c>
    </row>
    <row r="1096" spans="1:5" x14ac:dyDescent="0.2">
      <c r="A1096" s="1">
        <f t="shared" si="34"/>
        <v>352.45000000001244</v>
      </c>
      <c r="B1096" s="2" t="s">
        <v>1094</v>
      </c>
      <c r="D1096" s="1">
        <f t="shared" si="35"/>
        <v>352.20000000001244</v>
      </c>
      <c r="E1096" s="2" t="s">
        <v>1094</v>
      </c>
    </row>
    <row r="1097" spans="1:5" x14ac:dyDescent="0.2">
      <c r="A1097" s="1">
        <f t="shared" si="34"/>
        <v>352.62500000001245</v>
      </c>
      <c r="B1097" s="2" t="s">
        <v>1095</v>
      </c>
      <c r="D1097" s="1">
        <f t="shared" si="35"/>
        <v>352.37500000001245</v>
      </c>
      <c r="E1097" s="2" t="s">
        <v>1095</v>
      </c>
    </row>
    <row r="1098" spans="1:5" x14ac:dyDescent="0.2">
      <c r="A1098" s="1">
        <f t="shared" si="34"/>
        <v>352.80000000001246</v>
      </c>
      <c r="B1098" s="2" t="s">
        <v>1096</v>
      </c>
      <c r="D1098" s="1">
        <f t="shared" si="35"/>
        <v>352.55000000001246</v>
      </c>
      <c r="E1098" s="2" t="s">
        <v>1096</v>
      </c>
    </row>
    <row r="1099" spans="1:5" x14ac:dyDescent="0.2">
      <c r="A1099" s="1">
        <f t="shared" si="34"/>
        <v>352.97500000001247</v>
      </c>
      <c r="B1099" s="2" t="s">
        <v>1097</v>
      </c>
      <c r="D1099" s="1">
        <f t="shared" si="35"/>
        <v>352.72500000001247</v>
      </c>
      <c r="E1099" s="2" t="s">
        <v>1097</v>
      </c>
    </row>
    <row r="1100" spans="1:5" x14ac:dyDescent="0.2">
      <c r="A1100" s="1">
        <f t="shared" si="34"/>
        <v>353.15000000001248</v>
      </c>
      <c r="B1100" s="2" t="s">
        <v>1098</v>
      </c>
      <c r="D1100" s="1">
        <f t="shared" si="35"/>
        <v>352.90000000001248</v>
      </c>
      <c r="E1100" s="2" t="s">
        <v>1098</v>
      </c>
    </row>
    <row r="1101" spans="1:5" x14ac:dyDescent="0.2">
      <c r="A1101" s="1">
        <f t="shared" si="34"/>
        <v>353.32500000001249</v>
      </c>
      <c r="B1101" s="2" t="s">
        <v>1099</v>
      </c>
      <c r="D1101" s="1">
        <f t="shared" si="35"/>
        <v>353.07500000001249</v>
      </c>
      <c r="E1101" s="2" t="s">
        <v>1099</v>
      </c>
    </row>
    <row r="1102" spans="1:5" x14ac:dyDescent="0.2">
      <c r="A1102" s="1">
        <f t="shared" si="34"/>
        <v>353.50000000001251</v>
      </c>
      <c r="B1102" s="2" t="s">
        <v>1100</v>
      </c>
      <c r="D1102" s="1">
        <f t="shared" si="35"/>
        <v>353.25000000001251</v>
      </c>
      <c r="E1102" s="2" t="s">
        <v>1100</v>
      </c>
    </row>
    <row r="1103" spans="1:5" x14ac:dyDescent="0.2">
      <c r="A1103" s="1">
        <f t="shared" si="34"/>
        <v>353.67500000001252</v>
      </c>
      <c r="B1103" s="2" t="s">
        <v>1101</v>
      </c>
      <c r="D1103" s="1">
        <f t="shared" si="35"/>
        <v>353.42500000001252</v>
      </c>
      <c r="E1103" s="2" t="s">
        <v>1101</v>
      </c>
    </row>
    <row r="1104" spans="1:5" x14ac:dyDescent="0.2">
      <c r="A1104" s="1">
        <f t="shared" si="34"/>
        <v>353.85000000001253</v>
      </c>
      <c r="B1104" s="2" t="s">
        <v>1102</v>
      </c>
      <c r="D1104" s="1">
        <f t="shared" si="35"/>
        <v>353.60000000001253</v>
      </c>
      <c r="E1104" s="2" t="s">
        <v>1102</v>
      </c>
    </row>
    <row r="1105" spans="1:5" x14ac:dyDescent="0.2">
      <c r="A1105" s="1">
        <f t="shared" si="34"/>
        <v>354.02500000001254</v>
      </c>
      <c r="B1105" s="2" t="s">
        <v>1103</v>
      </c>
      <c r="D1105" s="1">
        <f t="shared" si="35"/>
        <v>353.77500000001254</v>
      </c>
      <c r="E1105" s="2" t="s">
        <v>1103</v>
      </c>
    </row>
    <row r="1106" spans="1:5" x14ac:dyDescent="0.2">
      <c r="A1106" s="1">
        <f t="shared" si="34"/>
        <v>354.20000000001255</v>
      </c>
      <c r="B1106" s="2" t="s">
        <v>1104</v>
      </c>
      <c r="D1106" s="1">
        <f t="shared" si="35"/>
        <v>353.95000000001255</v>
      </c>
      <c r="E1106" s="2" t="s">
        <v>1104</v>
      </c>
    </row>
    <row r="1107" spans="1:5" x14ac:dyDescent="0.2">
      <c r="A1107" s="1">
        <f t="shared" si="34"/>
        <v>354.37500000001256</v>
      </c>
      <c r="B1107" s="2" t="s">
        <v>1105</v>
      </c>
      <c r="D1107" s="1">
        <f t="shared" si="35"/>
        <v>354.12500000001256</v>
      </c>
      <c r="E1107" s="2" t="s">
        <v>1105</v>
      </c>
    </row>
    <row r="1108" spans="1:5" x14ac:dyDescent="0.2">
      <c r="A1108" s="1">
        <f t="shared" si="34"/>
        <v>354.55000000001257</v>
      </c>
      <c r="B1108" s="2" t="s">
        <v>1106</v>
      </c>
      <c r="D1108" s="1">
        <f t="shared" si="35"/>
        <v>354.30000000001257</v>
      </c>
      <c r="E1108" s="2" t="s">
        <v>1106</v>
      </c>
    </row>
    <row r="1109" spans="1:5" x14ac:dyDescent="0.2">
      <c r="A1109" s="1">
        <f t="shared" si="34"/>
        <v>354.72500000001259</v>
      </c>
      <c r="B1109" s="2" t="s">
        <v>1107</v>
      </c>
      <c r="D1109" s="1">
        <f t="shared" si="35"/>
        <v>354.47500000001259</v>
      </c>
      <c r="E1109" s="2" t="s">
        <v>1107</v>
      </c>
    </row>
    <row r="1110" spans="1:5" x14ac:dyDescent="0.2">
      <c r="A1110" s="1">
        <f t="shared" si="34"/>
        <v>354.9000000000126</v>
      </c>
      <c r="B1110" s="2" t="s">
        <v>1108</v>
      </c>
      <c r="D1110" s="1">
        <f t="shared" si="35"/>
        <v>354.6500000000126</v>
      </c>
      <c r="E1110" s="2" t="s">
        <v>1108</v>
      </c>
    </row>
    <row r="1111" spans="1:5" x14ac:dyDescent="0.2">
      <c r="A1111" s="1">
        <f t="shared" si="34"/>
        <v>355.07500000001261</v>
      </c>
      <c r="B1111" s="2" t="s">
        <v>1109</v>
      </c>
      <c r="D1111" s="1">
        <f t="shared" si="35"/>
        <v>354.82500000001261</v>
      </c>
      <c r="E1111" s="2" t="s">
        <v>1109</v>
      </c>
    </row>
    <row r="1112" spans="1:5" x14ac:dyDescent="0.2">
      <c r="A1112" s="1">
        <f t="shared" si="34"/>
        <v>355.25000000001262</v>
      </c>
      <c r="B1112" s="2" t="s">
        <v>1110</v>
      </c>
      <c r="D1112" s="1">
        <f t="shared" si="35"/>
        <v>355.00000000001262</v>
      </c>
      <c r="E1112" s="2" t="s">
        <v>1110</v>
      </c>
    </row>
    <row r="1113" spans="1:5" x14ac:dyDescent="0.2">
      <c r="A1113" s="1">
        <f t="shared" si="34"/>
        <v>355.42500000001263</v>
      </c>
      <c r="B1113" s="2" t="s">
        <v>1111</v>
      </c>
      <c r="D1113" s="1">
        <f t="shared" si="35"/>
        <v>355.17500000001263</v>
      </c>
      <c r="E1113" s="2" t="s">
        <v>1111</v>
      </c>
    </row>
    <row r="1114" spans="1:5" x14ac:dyDescent="0.2">
      <c r="A1114" s="1">
        <f t="shared" si="34"/>
        <v>355.60000000001264</v>
      </c>
      <c r="B1114" s="2" t="s">
        <v>1112</v>
      </c>
      <c r="D1114" s="1">
        <f t="shared" si="35"/>
        <v>355.35000000001264</v>
      </c>
      <c r="E1114" s="2" t="s">
        <v>1112</v>
      </c>
    </row>
    <row r="1115" spans="1:5" x14ac:dyDescent="0.2">
      <c r="A1115" s="1">
        <f t="shared" si="34"/>
        <v>355.77500000001265</v>
      </c>
      <c r="B1115" s="2" t="s">
        <v>1113</v>
      </c>
      <c r="D1115" s="1">
        <f t="shared" si="35"/>
        <v>355.52500000001265</v>
      </c>
      <c r="E1115" s="2" t="s">
        <v>1113</v>
      </c>
    </row>
    <row r="1116" spans="1:5" x14ac:dyDescent="0.2">
      <c r="A1116" s="1">
        <f t="shared" si="34"/>
        <v>355.95000000001266</v>
      </c>
      <c r="B1116" s="2" t="s">
        <v>1114</v>
      </c>
      <c r="D1116" s="1">
        <f t="shared" si="35"/>
        <v>355.70000000001266</v>
      </c>
      <c r="E1116" s="2" t="s">
        <v>1114</v>
      </c>
    </row>
    <row r="1117" spans="1:5" x14ac:dyDescent="0.2">
      <c r="A1117" s="1">
        <f t="shared" si="34"/>
        <v>356.12500000001268</v>
      </c>
      <c r="B1117" s="2" t="s">
        <v>1115</v>
      </c>
      <c r="D1117" s="1">
        <f t="shared" si="35"/>
        <v>355.87500000001268</v>
      </c>
      <c r="E1117" s="2" t="s">
        <v>1115</v>
      </c>
    </row>
    <row r="1118" spans="1:5" x14ac:dyDescent="0.2">
      <c r="A1118" s="1">
        <f t="shared" si="34"/>
        <v>356.30000000001269</v>
      </c>
      <c r="B1118" s="2" t="s">
        <v>1116</v>
      </c>
      <c r="D1118" s="1">
        <f t="shared" si="35"/>
        <v>356.05000000001269</v>
      </c>
      <c r="E1118" s="2" t="s">
        <v>1116</v>
      </c>
    </row>
    <row r="1119" spans="1:5" x14ac:dyDescent="0.2">
      <c r="A1119" s="1">
        <f t="shared" si="34"/>
        <v>356.4750000000127</v>
      </c>
      <c r="B1119" s="2" t="s">
        <v>1117</v>
      </c>
      <c r="D1119" s="1">
        <f t="shared" si="35"/>
        <v>356.2250000000127</v>
      </c>
      <c r="E1119" s="2" t="s">
        <v>1117</v>
      </c>
    </row>
    <row r="1120" spans="1:5" x14ac:dyDescent="0.2">
      <c r="A1120" s="1">
        <f t="shared" si="34"/>
        <v>356.65000000001271</v>
      </c>
      <c r="B1120" s="2" t="s">
        <v>1118</v>
      </c>
      <c r="D1120" s="1">
        <f t="shared" si="35"/>
        <v>356.40000000001271</v>
      </c>
      <c r="E1120" s="2" t="s">
        <v>1118</v>
      </c>
    </row>
    <row r="1121" spans="1:5" x14ac:dyDescent="0.2">
      <c r="A1121" s="1">
        <f t="shared" si="34"/>
        <v>356.82500000001272</v>
      </c>
      <c r="B1121" s="2" t="s">
        <v>1119</v>
      </c>
      <c r="D1121" s="1">
        <f t="shared" si="35"/>
        <v>356.57500000001272</v>
      </c>
      <c r="E1121" s="2" t="s">
        <v>1119</v>
      </c>
    </row>
    <row r="1122" spans="1:5" x14ac:dyDescent="0.2">
      <c r="A1122" s="1">
        <f t="shared" si="34"/>
        <v>357.00000000001273</v>
      </c>
      <c r="B1122" s="2" t="s">
        <v>1120</v>
      </c>
      <c r="D1122" s="1">
        <f t="shared" si="35"/>
        <v>356.75000000001273</v>
      </c>
      <c r="E1122" s="2" t="s">
        <v>1120</v>
      </c>
    </row>
    <row r="1123" spans="1:5" x14ac:dyDescent="0.2">
      <c r="A1123" s="1">
        <f t="shared" si="34"/>
        <v>357.17500000001274</v>
      </c>
      <c r="B1123" s="2" t="s">
        <v>1121</v>
      </c>
      <c r="D1123" s="1">
        <f t="shared" si="35"/>
        <v>356.92500000001274</v>
      </c>
      <c r="E1123" s="2" t="s">
        <v>1121</v>
      </c>
    </row>
    <row r="1124" spans="1:5" x14ac:dyDescent="0.2">
      <c r="A1124" s="1">
        <f t="shared" si="34"/>
        <v>357.35000000001276</v>
      </c>
      <c r="B1124" s="2" t="s">
        <v>1122</v>
      </c>
      <c r="D1124" s="1">
        <f t="shared" si="35"/>
        <v>357.10000000001276</v>
      </c>
      <c r="E1124" s="2" t="s">
        <v>1122</v>
      </c>
    </row>
    <row r="1125" spans="1:5" x14ac:dyDescent="0.2">
      <c r="A1125" s="1">
        <f t="shared" si="34"/>
        <v>357.52500000001277</v>
      </c>
      <c r="B1125" s="2" t="s">
        <v>1123</v>
      </c>
      <c r="D1125" s="1">
        <f t="shared" si="35"/>
        <v>357.27500000001277</v>
      </c>
      <c r="E1125" s="2" t="s">
        <v>1123</v>
      </c>
    </row>
    <row r="1126" spans="1:5" x14ac:dyDescent="0.2">
      <c r="A1126" s="1">
        <f t="shared" si="34"/>
        <v>357.70000000001278</v>
      </c>
      <c r="B1126" s="2" t="s">
        <v>1124</v>
      </c>
      <c r="D1126" s="1">
        <f t="shared" si="35"/>
        <v>357.45000000001278</v>
      </c>
      <c r="E1126" s="2" t="s">
        <v>1124</v>
      </c>
    </row>
    <row r="1127" spans="1:5" x14ac:dyDescent="0.2">
      <c r="A1127" s="1">
        <f t="shared" si="34"/>
        <v>357.87500000001279</v>
      </c>
      <c r="B1127" s="2" t="s">
        <v>1125</v>
      </c>
      <c r="D1127" s="1">
        <f t="shared" si="35"/>
        <v>357.62500000001279</v>
      </c>
      <c r="E1127" s="2" t="s">
        <v>1125</v>
      </c>
    </row>
    <row r="1128" spans="1:5" x14ac:dyDescent="0.2">
      <c r="A1128" s="1">
        <f t="shared" si="34"/>
        <v>358.0500000000128</v>
      </c>
      <c r="B1128" s="2" t="s">
        <v>1126</v>
      </c>
      <c r="D1128" s="1">
        <f t="shared" si="35"/>
        <v>357.8000000000128</v>
      </c>
      <c r="E1128" s="2" t="s">
        <v>1126</v>
      </c>
    </row>
    <row r="1129" spans="1:5" x14ac:dyDescent="0.2">
      <c r="A1129" s="1">
        <f t="shared" si="34"/>
        <v>358.22500000001281</v>
      </c>
      <c r="B1129" s="2" t="s">
        <v>1127</v>
      </c>
      <c r="D1129" s="1">
        <f t="shared" si="35"/>
        <v>357.97500000001281</v>
      </c>
      <c r="E1129" s="2" t="s">
        <v>1127</v>
      </c>
    </row>
    <row r="1130" spans="1:5" x14ac:dyDescent="0.2">
      <c r="A1130" s="1">
        <f t="shared" si="34"/>
        <v>358.40000000001282</v>
      </c>
      <c r="B1130" s="2" t="s">
        <v>1128</v>
      </c>
      <c r="D1130" s="1">
        <f t="shared" si="35"/>
        <v>358.15000000001282</v>
      </c>
      <c r="E1130" s="2" t="s">
        <v>1128</v>
      </c>
    </row>
    <row r="1131" spans="1:5" x14ac:dyDescent="0.2">
      <c r="A1131" s="1">
        <f t="shared" si="34"/>
        <v>358.57500000001284</v>
      </c>
      <c r="B1131" s="2" t="s">
        <v>1129</v>
      </c>
      <c r="D1131" s="1">
        <f t="shared" si="35"/>
        <v>358.32500000001284</v>
      </c>
      <c r="E1131" s="2" t="s">
        <v>1129</v>
      </c>
    </row>
    <row r="1132" spans="1:5" x14ac:dyDescent="0.2">
      <c r="A1132" s="1">
        <f t="shared" si="34"/>
        <v>358.75000000001285</v>
      </c>
      <c r="B1132" s="2" t="s">
        <v>1130</v>
      </c>
      <c r="D1132" s="1">
        <f t="shared" si="35"/>
        <v>358.50000000001285</v>
      </c>
      <c r="E1132" s="2" t="s">
        <v>1130</v>
      </c>
    </row>
    <row r="1133" spans="1:5" x14ac:dyDescent="0.2">
      <c r="A1133" s="1">
        <f t="shared" si="34"/>
        <v>358.92500000001286</v>
      </c>
      <c r="B1133" s="2" t="s">
        <v>1131</v>
      </c>
      <c r="D1133" s="1">
        <f t="shared" si="35"/>
        <v>358.67500000001286</v>
      </c>
      <c r="E1133" s="2" t="s">
        <v>1131</v>
      </c>
    </row>
    <row r="1134" spans="1:5" x14ac:dyDescent="0.2">
      <c r="A1134" s="1">
        <f t="shared" si="34"/>
        <v>359.10000000001287</v>
      </c>
      <c r="B1134" s="2" t="s">
        <v>1132</v>
      </c>
      <c r="D1134" s="1">
        <f t="shared" si="35"/>
        <v>358.85000000001287</v>
      </c>
      <c r="E1134" s="2" t="s">
        <v>1132</v>
      </c>
    </row>
    <row r="1135" spans="1:5" x14ac:dyDescent="0.2">
      <c r="A1135" s="1">
        <f t="shared" si="34"/>
        <v>359.27500000001288</v>
      </c>
      <c r="B1135" s="2" t="s">
        <v>1133</v>
      </c>
      <c r="D1135" s="1">
        <f t="shared" si="35"/>
        <v>359.02500000001288</v>
      </c>
      <c r="E1135" s="2" t="s">
        <v>1133</v>
      </c>
    </row>
    <row r="1136" spans="1:5" x14ac:dyDescent="0.2">
      <c r="A1136" s="1">
        <f t="shared" si="34"/>
        <v>359.45000000001289</v>
      </c>
      <c r="B1136" s="2" t="s">
        <v>1134</v>
      </c>
      <c r="D1136" s="1">
        <f t="shared" si="35"/>
        <v>359.20000000001289</v>
      </c>
      <c r="E1136" s="2" t="s">
        <v>1134</v>
      </c>
    </row>
    <row r="1137" spans="1:5" x14ac:dyDescent="0.2">
      <c r="A1137" s="1">
        <f t="shared" si="34"/>
        <v>359.6250000000129</v>
      </c>
      <c r="B1137" s="2" t="s">
        <v>1135</v>
      </c>
      <c r="D1137" s="1">
        <f t="shared" si="35"/>
        <v>359.3750000000129</v>
      </c>
      <c r="E1137" s="2" t="s">
        <v>1135</v>
      </c>
    </row>
    <row r="1138" spans="1:5" x14ac:dyDescent="0.2">
      <c r="A1138" s="1">
        <f t="shared" si="34"/>
        <v>359.80000000001291</v>
      </c>
      <c r="B1138" s="2" t="s">
        <v>1136</v>
      </c>
      <c r="D1138" s="1">
        <f t="shared" si="35"/>
        <v>359.55000000001291</v>
      </c>
      <c r="E1138" s="2" t="s">
        <v>1136</v>
      </c>
    </row>
    <row r="1139" spans="1:5" x14ac:dyDescent="0.2">
      <c r="A1139" s="1">
        <f t="shared" si="34"/>
        <v>359.97500000001293</v>
      </c>
      <c r="B1139" s="2" t="s">
        <v>1137</v>
      </c>
      <c r="D1139" s="1">
        <f t="shared" si="35"/>
        <v>359.72500000001293</v>
      </c>
      <c r="E1139" s="2" t="s">
        <v>1137</v>
      </c>
    </row>
    <row r="1140" spans="1:5" x14ac:dyDescent="0.2">
      <c r="A1140" s="1">
        <f t="shared" si="34"/>
        <v>360.15000000001294</v>
      </c>
      <c r="B1140" s="2" t="s">
        <v>1138</v>
      </c>
      <c r="D1140" s="1">
        <f t="shared" si="35"/>
        <v>359.90000000001294</v>
      </c>
      <c r="E1140" s="2" t="s">
        <v>1138</v>
      </c>
    </row>
    <row r="1141" spans="1:5" x14ac:dyDescent="0.2">
      <c r="A1141" s="1">
        <f t="shared" si="34"/>
        <v>360.32500000001295</v>
      </c>
      <c r="B1141" s="2" t="s">
        <v>1139</v>
      </c>
      <c r="D1141" s="1">
        <f t="shared" si="35"/>
        <v>360.07500000001295</v>
      </c>
      <c r="E1141" s="2" t="s">
        <v>1139</v>
      </c>
    </row>
    <row r="1142" spans="1:5" x14ac:dyDescent="0.2">
      <c r="A1142" s="1">
        <f t="shared" si="34"/>
        <v>360.50000000001296</v>
      </c>
      <c r="B1142" s="2" t="s">
        <v>1140</v>
      </c>
      <c r="D1142" s="1">
        <f t="shared" si="35"/>
        <v>360.25000000001296</v>
      </c>
      <c r="E1142" s="2" t="s">
        <v>1140</v>
      </c>
    </row>
    <row r="1143" spans="1:5" x14ac:dyDescent="0.2">
      <c r="A1143" s="1">
        <f t="shared" si="34"/>
        <v>360.67500000001297</v>
      </c>
      <c r="B1143" s="2" t="s">
        <v>1141</v>
      </c>
      <c r="D1143" s="1">
        <f t="shared" si="35"/>
        <v>360.42500000001297</v>
      </c>
      <c r="E1143" s="2" t="s">
        <v>1141</v>
      </c>
    </row>
    <row r="1144" spans="1:5" x14ac:dyDescent="0.2">
      <c r="A1144" s="1">
        <f t="shared" si="34"/>
        <v>360.85000000001298</v>
      </c>
      <c r="B1144" s="2" t="s">
        <v>1142</v>
      </c>
      <c r="D1144" s="1">
        <f t="shared" si="35"/>
        <v>360.60000000001298</v>
      </c>
      <c r="E1144" s="2" t="s">
        <v>1142</v>
      </c>
    </row>
    <row r="1145" spans="1:5" x14ac:dyDescent="0.2">
      <c r="A1145" s="1">
        <f t="shared" si="34"/>
        <v>361.02500000001299</v>
      </c>
      <c r="B1145" s="2" t="s">
        <v>1143</v>
      </c>
      <c r="D1145" s="1">
        <f t="shared" si="35"/>
        <v>360.77500000001299</v>
      </c>
      <c r="E1145" s="2" t="s">
        <v>1143</v>
      </c>
    </row>
    <row r="1146" spans="1:5" x14ac:dyDescent="0.2">
      <c r="A1146" s="1">
        <f t="shared" si="34"/>
        <v>361.20000000001301</v>
      </c>
      <c r="B1146" s="2" t="s">
        <v>1144</v>
      </c>
      <c r="D1146" s="1">
        <f t="shared" si="35"/>
        <v>360.95000000001301</v>
      </c>
      <c r="E1146" s="2" t="s">
        <v>1144</v>
      </c>
    </row>
    <row r="1147" spans="1:5" x14ac:dyDescent="0.2">
      <c r="A1147" s="1">
        <f t="shared" si="34"/>
        <v>361.37500000001302</v>
      </c>
      <c r="B1147" s="2" t="s">
        <v>1145</v>
      </c>
      <c r="D1147" s="1">
        <f t="shared" si="35"/>
        <v>361.12500000001302</v>
      </c>
      <c r="E1147" s="2" t="s">
        <v>1145</v>
      </c>
    </row>
    <row r="1148" spans="1:5" x14ac:dyDescent="0.2">
      <c r="A1148" s="1">
        <f t="shared" si="34"/>
        <v>361.55000000001303</v>
      </c>
      <c r="B1148" s="2" t="s">
        <v>1146</v>
      </c>
      <c r="D1148" s="1">
        <f t="shared" si="35"/>
        <v>361.30000000001303</v>
      </c>
      <c r="E1148" s="2" t="s">
        <v>1146</v>
      </c>
    </row>
    <row r="1149" spans="1:5" x14ac:dyDescent="0.2">
      <c r="A1149" s="1">
        <f t="shared" si="34"/>
        <v>361.72500000001304</v>
      </c>
      <c r="B1149" s="2" t="s">
        <v>1147</v>
      </c>
      <c r="D1149" s="1">
        <f t="shared" si="35"/>
        <v>361.47500000001304</v>
      </c>
      <c r="E1149" s="2" t="s">
        <v>1147</v>
      </c>
    </row>
    <row r="1150" spans="1:5" x14ac:dyDescent="0.2">
      <c r="A1150" s="1">
        <f t="shared" si="34"/>
        <v>361.90000000001305</v>
      </c>
      <c r="B1150" s="2" t="s">
        <v>1148</v>
      </c>
      <c r="D1150" s="1">
        <f t="shared" si="35"/>
        <v>361.65000000001305</v>
      </c>
      <c r="E1150" s="2" t="s">
        <v>1148</v>
      </c>
    </row>
    <row r="1151" spans="1:5" x14ac:dyDescent="0.2">
      <c r="A1151" s="1">
        <f t="shared" si="34"/>
        <v>362.07500000001306</v>
      </c>
      <c r="B1151" s="2" t="s">
        <v>1149</v>
      </c>
      <c r="D1151" s="1">
        <f t="shared" si="35"/>
        <v>361.82500000001306</v>
      </c>
      <c r="E1151" s="2" t="s">
        <v>1149</v>
      </c>
    </row>
    <row r="1152" spans="1:5" x14ac:dyDescent="0.2">
      <c r="A1152" s="1">
        <f t="shared" si="34"/>
        <v>362.25000000001307</v>
      </c>
      <c r="B1152" s="2" t="s">
        <v>1150</v>
      </c>
      <c r="D1152" s="1">
        <f t="shared" si="35"/>
        <v>362.00000000001307</v>
      </c>
      <c r="E1152" s="2" t="s">
        <v>1150</v>
      </c>
    </row>
    <row r="1153" spans="1:5" x14ac:dyDescent="0.2">
      <c r="A1153" s="1">
        <f t="shared" si="34"/>
        <v>362.42500000001309</v>
      </c>
      <c r="B1153" s="2" t="s">
        <v>1151</v>
      </c>
      <c r="D1153" s="1">
        <f t="shared" si="35"/>
        <v>362.17500000001309</v>
      </c>
      <c r="E1153" s="2" t="s">
        <v>1151</v>
      </c>
    </row>
    <row r="1154" spans="1:5" x14ac:dyDescent="0.2">
      <c r="A1154" s="1">
        <f t="shared" si="34"/>
        <v>362.6000000000131</v>
      </c>
      <c r="B1154" s="2" t="s">
        <v>1152</v>
      </c>
      <c r="D1154" s="1">
        <f t="shared" si="35"/>
        <v>362.3500000000131</v>
      </c>
      <c r="E1154" s="2" t="s">
        <v>1152</v>
      </c>
    </row>
    <row r="1155" spans="1:5" x14ac:dyDescent="0.2">
      <c r="A1155" s="1">
        <f t="shared" si="34"/>
        <v>362.77500000001311</v>
      </c>
      <c r="B1155" s="2" t="s">
        <v>1153</v>
      </c>
      <c r="D1155" s="1">
        <f t="shared" si="35"/>
        <v>362.52500000001311</v>
      </c>
      <c r="E1155" s="2" t="s">
        <v>1153</v>
      </c>
    </row>
    <row r="1156" spans="1:5" x14ac:dyDescent="0.2">
      <c r="A1156" s="1">
        <f t="shared" ref="A1156:A1219" si="36">A1155+0.175</f>
        <v>362.95000000001312</v>
      </c>
      <c r="B1156" s="2" t="s">
        <v>1154</v>
      </c>
      <c r="D1156" s="1">
        <f t="shared" ref="D1156:D1219" si="37">D1155+0.175</f>
        <v>362.70000000001312</v>
      </c>
      <c r="E1156" s="2" t="s">
        <v>1154</v>
      </c>
    </row>
    <row r="1157" spans="1:5" x14ac:dyDescent="0.2">
      <c r="A1157" s="1">
        <f t="shared" si="36"/>
        <v>363.12500000001313</v>
      </c>
      <c r="B1157" s="2" t="s">
        <v>1155</v>
      </c>
      <c r="D1157" s="1">
        <f t="shared" si="37"/>
        <v>362.87500000001313</v>
      </c>
      <c r="E1157" s="2" t="s">
        <v>1155</v>
      </c>
    </row>
    <row r="1158" spans="1:5" x14ac:dyDescent="0.2">
      <c r="A1158" s="1">
        <f t="shared" si="36"/>
        <v>363.30000000001314</v>
      </c>
      <c r="B1158" s="2" t="s">
        <v>1156</v>
      </c>
      <c r="D1158" s="1">
        <f t="shared" si="37"/>
        <v>363.05000000001314</v>
      </c>
      <c r="E1158" s="2" t="s">
        <v>1156</v>
      </c>
    </row>
    <row r="1159" spans="1:5" x14ac:dyDescent="0.2">
      <c r="A1159" s="1">
        <f t="shared" si="36"/>
        <v>363.47500000001315</v>
      </c>
      <c r="B1159" s="2" t="s">
        <v>1157</v>
      </c>
      <c r="D1159" s="1">
        <f t="shared" si="37"/>
        <v>363.22500000001315</v>
      </c>
      <c r="E1159" s="2" t="s">
        <v>1157</v>
      </c>
    </row>
    <row r="1160" spans="1:5" x14ac:dyDescent="0.2">
      <c r="A1160" s="1">
        <f t="shared" si="36"/>
        <v>363.65000000001316</v>
      </c>
      <c r="B1160" s="2" t="s">
        <v>1158</v>
      </c>
      <c r="D1160" s="1">
        <f t="shared" si="37"/>
        <v>363.40000000001316</v>
      </c>
      <c r="E1160" s="2" t="s">
        <v>1158</v>
      </c>
    </row>
    <row r="1161" spans="1:5" x14ac:dyDescent="0.2">
      <c r="A1161" s="1">
        <f t="shared" si="36"/>
        <v>363.82500000001318</v>
      </c>
      <c r="B1161" s="2" t="s">
        <v>1159</v>
      </c>
      <c r="D1161" s="1">
        <f t="shared" si="37"/>
        <v>363.57500000001318</v>
      </c>
      <c r="E1161" s="2" t="s">
        <v>1159</v>
      </c>
    </row>
    <row r="1162" spans="1:5" x14ac:dyDescent="0.2">
      <c r="A1162" s="1">
        <f t="shared" si="36"/>
        <v>364.00000000001319</v>
      </c>
      <c r="B1162" s="2" t="s">
        <v>1160</v>
      </c>
      <c r="D1162" s="1">
        <f t="shared" si="37"/>
        <v>363.75000000001319</v>
      </c>
      <c r="E1162" s="2" t="s">
        <v>1160</v>
      </c>
    </row>
    <row r="1163" spans="1:5" x14ac:dyDescent="0.2">
      <c r="A1163" s="1">
        <f t="shared" si="36"/>
        <v>364.1750000000132</v>
      </c>
      <c r="B1163" s="2" t="s">
        <v>1161</v>
      </c>
      <c r="D1163" s="1">
        <f t="shared" si="37"/>
        <v>363.9250000000132</v>
      </c>
      <c r="E1163" s="2" t="s">
        <v>1161</v>
      </c>
    </row>
    <row r="1164" spans="1:5" x14ac:dyDescent="0.2">
      <c r="A1164" s="1">
        <f t="shared" si="36"/>
        <v>364.35000000001321</v>
      </c>
      <c r="B1164" s="2" t="s">
        <v>1162</v>
      </c>
      <c r="D1164" s="1">
        <f t="shared" si="37"/>
        <v>364.10000000001321</v>
      </c>
      <c r="E1164" s="2" t="s">
        <v>1162</v>
      </c>
    </row>
    <row r="1165" spans="1:5" x14ac:dyDescent="0.2">
      <c r="A1165" s="1">
        <f t="shared" si="36"/>
        <v>364.52500000001322</v>
      </c>
      <c r="B1165" s="2" t="s">
        <v>1163</v>
      </c>
      <c r="D1165" s="1">
        <f t="shared" si="37"/>
        <v>364.27500000001322</v>
      </c>
      <c r="E1165" s="2" t="s">
        <v>1163</v>
      </c>
    </row>
    <row r="1166" spans="1:5" x14ac:dyDescent="0.2">
      <c r="A1166" s="1">
        <f t="shared" si="36"/>
        <v>364.70000000001323</v>
      </c>
      <c r="B1166" s="2" t="s">
        <v>1164</v>
      </c>
      <c r="D1166" s="1">
        <f t="shared" si="37"/>
        <v>364.45000000001323</v>
      </c>
      <c r="E1166" s="2" t="s">
        <v>1164</v>
      </c>
    </row>
    <row r="1167" spans="1:5" x14ac:dyDescent="0.2">
      <c r="A1167" s="1">
        <f t="shared" si="36"/>
        <v>364.87500000001324</v>
      </c>
      <c r="B1167" s="2" t="s">
        <v>1165</v>
      </c>
      <c r="D1167" s="1">
        <f t="shared" si="37"/>
        <v>364.62500000001324</v>
      </c>
      <c r="E1167" s="2" t="s">
        <v>1165</v>
      </c>
    </row>
    <row r="1168" spans="1:5" x14ac:dyDescent="0.2">
      <c r="A1168" s="1">
        <f t="shared" si="36"/>
        <v>365.05000000001326</v>
      </c>
      <c r="B1168" s="2" t="s">
        <v>1166</v>
      </c>
      <c r="D1168" s="1">
        <f t="shared" si="37"/>
        <v>364.80000000001326</v>
      </c>
      <c r="E1168" s="2" t="s">
        <v>1166</v>
      </c>
    </row>
    <row r="1169" spans="1:5" x14ac:dyDescent="0.2">
      <c r="A1169" s="1">
        <f t="shared" si="36"/>
        <v>365.22500000001327</v>
      </c>
      <c r="B1169" s="2" t="s">
        <v>1167</v>
      </c>
      <c r="D1169" s="1">
        <f t="shared" si="37"/>
        <v>364.97500000001327</v>
      </c>
      <c r="E1169" s="2" t="s">
        <v>1167</v>
      </c>
    </row>
    <row r="1170" spans="1:5" x14ac:dyDescent="0.2">
      <c r="A1170" s="1">
        <f t="shared" si="36"/>
        <v>365.40000000001328</v>
      </c>
      <c r="B1170" s="2" t="s">
        <v>1168</v>
      </c>
      <c r="D1170" s="1">
        <f t="shared" si="37"/>
        <v>365.15000000001328</v>
      </c>
      <c r="E1170" s="2" t="s">
        <v>1168</v>
      </c>
    </row>
    <row r="1171" spans="1:5" x14ac:dyDescent="0.2">
      <c r="A1171" s="1">
        <f t="shared" si="36"/>
        <v>365.57500000001329</v>
      </c>
      <c r="B1171" s="2" t="s">
        <v>1169</v>
      </c>
      <c r="D1171" s="1">
        <f t="shared" si="37"/>
        <v>365.32500000001329</v>
      </c>
      <c r="E1171" s="2" t="s">
        <v>1169</v>
      </c>
    </row>
    <row r="1172" spans="1:5" x14ac:dyDescent="0.2">
      <c r="A1172" s="1">
        <f t="shared" si="36"/>
        <v>365.7500000000133</v>
      </c>
      <c r="B1172" s="2" t="s">
        <v>1170</v>
      </c>
      <c r="D1172" s="1">
        <f t="shared" si="37"/>
        <v>365.5000000000133</v>
      </c>
      <c r="E1172" s="2" t="s">
        <v>1170</v>
      </c>
    </row>
    <row r="1173" spans="1:5" x14ac:dyDescent="0.2">
      <c r="A1173" s="1">
        <f t="shared" si="36"/>
        <v>365.92500000001331</v>
      </c>
      <c r="B1173" s="2" t="s">
        <v>1171</v>
      </c>
      <c r="D1173" s="1">
        <f t="shared" si="37"/>
        <v>365.67500000001331</v>
      </c>
      <c r="E1173" s="2" t="s">
        <v>1171</v>
      </c>
    </row>
    <row r="1174" spans="1:5" x14ac:dyDescent="0.2">
      <c r="A1174" s="1">
        <f t="shared" si="36"/>
        <v>366.10000000001332</v>
      </c>
      <c r="B1174" s="2" t="s">
        <v>1172</v>
      </c>
      <c r="D1174" s="1">
        <f t="shared" si="37"/>
        <v>365.85000000001332</v>
      </c>
      <c r="E1174" s="2" t="s">
        <v>1172</v>
      </c>
    </row>
    <row r="1175" spans="1:5" x14ac:dyDescent="0.2">
      <c r="A1175" s="1">
        <f t="shared" si="36"/>
        <v>366.27500000001334</v>
      </c>
      <c r="B1175" s="2" t="s">
        <v>1173</v>
      </c>
      <c r="D1175" s="1">
        <f t="shared" si="37"/>
        <v>366.02500000001334</v>
      </c>
      <c r="E1175" s="2" t="s">
        <v>1173</v>
      </c>
    </row>
    <row r="1176" spans="1:5" x14ac:dyDescent="0.2">
      <c r="A1176" s="1">
        <f t="shared" si="36"/>
        <v>366.45000000001335</v>
      </c>
      <c r="B1176" s="2" t="s">
        <v>1174</v>
      </c>
      <c r="D1176" s="1">
        <f t="shared" si="37"/>
        <v>366.20000000001335</v>
      </c>
      <c r="E1176" s="2" t="s">
        <v>1174</v>
      </c>
    </row>
    <row r="1177" spans="1:5" x14ac:dyDescent="0.2">
      <c r="A1177" s="1">
        <f t="shared" si="36"/>
        <v>366.62500000001336</v>
      </c>
      <c r="B1177" s="2" t="s">
        <v>1175</v>
      </c>
      <c r="D1177" s="1">
        <f t="shared" si="37"/>
        <v>366.37500000001336</v>
      </c>
      <c r="E1177" s="2" t="s">
        <v>1175</v>
      </c>
    </row>
    <row r="1178" spans="1:5" x14ac:dyDescent="0.2">
      <c r="A1178" s="1">
        <f t="shared" si="36"/>
        <v>366.80000000001337</v>
      </c>
      <c r="B1178" s="2" t="s">
        <v>1176</v>
      </c>
      <c r="D1178" s="1">
        <f t="shared" si="37"/>
        <v>366.55000000001337</v>
      </c>
      <c r="E1178" s="2" t="s">
        <v>1176</v>
      </c>
    </row>
    <row r="1179" spans="1:5" x14ac:dyDescent="0.2">
      <c r="A1179" s="1">
        <f t="shared" si="36"/>
        <v>366.97500000001338</v>
      </c>
      <c r="B1179" s="2" t="s">
        <v>1177</v>
      </c>
      <c r="D1179" s="1">
        <f t="shared" si="37"/>
        <v>366.72500000001338</v>
      </c>
      <c r="E1179" s="2" t="s">
        <v>1177</v>
      </c>
    </row>
    <row r="1180" spans="1:5" x14ac:dyDescent="0.2">
      <c r="A1180" s="1">
        <f t="shared" si="36"/>
        <v>367.15000000001339</v>
      </c>
      <c r="B1180" s="2" t="s">
        <v>1178</v>
      </c>
      <c r="D1180" s="1">
        <f t="shared" si="37"/>
        <v>366.90000000001339</v>
      </c>
      <c r="E1180" s="2" t="s">
        <v>1178</v>
      </c>
    </row>
    <row r="1181" spans="1:5" x14ac:dyDescent="0.2">
      <c r="A1181" s="1">
        <f t="shared" si="36"/>
        <v>367.3250000000134</v>
      </c>
      <c r="B1181" s="2" t="s">
        <v>1179</v>
      </c>
      <c r="D1181" s="1">
        <f t="shared" si="37"/>
        <v>367.0750000000134</v>
      </c>
      <c r="E1181" s="2" t="s">
        <v>1179</v>
      </c>
    </row>
    <row r="1182" spans="1:5" x14ac:dyDescent="0.2">
      <c r="A1182" s="1">
        <f t="shared" si="36"/>
        <v>367.50000000001342</v>
      </c>
      <c r="B1182" s="2" t="s">
        <v>1180</v>
      </c>
      <c r="D1182" s="1">
        <f t="shared" si="37"/>
        <v>367.25000000001342</v>
      </c>
      <c r="E1182" s="2" t="s">
        <v>1180</v>
      </c>
    </row>
    <row r="1183" spans="1:5" x14ac:dyDescent="0.2">
      <c r="A1183" s="1">
        <f t="shared" si="36"/>
        <v>367.67500000001343</v>
      </c>
      <c r="B1183" s="2" t="s">
        <v>1181</v>
      </c>
      <c r="D1183" s="1">
        <f t="shared" si="37"/>
        <v>367.42500000001343</v>
      </c>
      <c r="E1183" s="2" t="s">
        <v>1181</v>
      </c>
    </row>
    <row r="1184" spans="1:5" x14ac:dyDescent="0.2">
      <c r="A1184" s="1">
        <f t="shared" si="36"/>
        <v>367.85000000001344</v>
      </c>
      <c r="B1184" s="2" t="s">
        <v>1182</v>
      </c>
      <c r="D1184" s="1">
        <f t="shared" si="37"/>
        <v>367.60000000001344</v>
      </c>
      <c r="E1184" s="2" t="s">
        <v>1182</v>
      </c>
    </row>
    <row r="1185" spans="1:5" x14ac:dyDescent="0.2">
      <c r="A1185" s="1">
        <f t="shared" si="36"/>
        <v>368.02500000001345</v>
      </c>
      <c r="B1185" s="2" t="s">
        <v>1183</v>
      </c>
      <c r="D1185" s="1">
        <f t="shared" si="37"/>
        <v>367.77500000001345</v>
      </c>
      <c r="E1185" s="2" t="s">
        <v>1183</v>
      </c>
    </row>
    <row r="1186" spans="1:5" x14ac:dyDescent="0.2">
      <c r="A1186" s="1">
        <f t="shared" si="36"/>
        <v>368.20000000001346</v>
      </c>
      <c r="B1186" s="2" t="s">
        <v>1184</v>
      </c>
      <c r="D1186" s="1">
        <f t="shared" si="37"/>
        <v>367.95000000001346</v>
      </c>
      <c r="E1186" s="2" t="s">
        <v>1184</v>
      </c>
    </row>
    <row r="1187" spans="1:5" x14ac:dyDescent="0.2">
      <c r="A1187" s="1">
        <f t="shared" si="36"/>
        <v>368.37500000001347</v>
      </c>
      <c r="B1187" s="2" t="s">
        <v>1185</v>
      </c>
      <c r="D1187" s="1">
        <f t="shared" si="37"/>
        <v>368.12500000001347</v>
      </c>
      <c r="E1187" s="2" t="s">
        <v>1185</v>
      </c>
    </row>
    <row r="1188" spans="1:5" x14ac:dyDescent="0.2">
      <c r="A1188" s="1">
        <f t="shared" si="36"/>
        <v>368.55000000001348</v>
      </c>
      <c r="B1188" s="2" t="s">
        <v>1186</v>
      </c>
      <c r="D1188" s="1">
        <f t="shared" si="37"/>
        <v>368.30000000001348</v>
      </c>
      <c r="E1188" s="2" t="s">
        <v>1186</v>
      </c>
    </row>
    <row r="1189" spans="1:5" x14ac:dyDescent="0.2">
      <c r="A1189" s="1">
        <f t="shared" si="36"/>
        <v>368.72500000001349</v>
      </c>
      <c r="B1189" s="2" t="s">
        <v>1187</v>
      </c>
      <c r="D1189" s="1">
        <f t="shared" si="37"/>
        <v>368.47500000001349</v>
      </c>
      <c r="E1189" s="2" t="s">
        <v>1187</v>
      </c>
    </row>
    <row r="1190" spans="1:5" x14ac:dyDescent="0.2">
      <c r="A1190" s="1">
        <f t="shared" si="36"/>
        <v>368.90000000001351</v>
      </c>
      <c r="B1190" s="2" t="s">
        <v>1188</v>
      </c>
      <c r="D1190" s="1">
        <f t="shared" si="37"/>
        <v>368.65000000001351</v>
      </c>
      <c r="E1190" s="2" t="s">
        <v>1188</v>
      </c>
    </row>
    <row r="1191" spans="1:5" x14ac:dyDescent="0.2">
      <c r="A1191" s="1">
        <f t="shared" si="36"/>
        <v>369.07500000001352</v>
      </c>
      <c r="B1191" s="2" t="s">
        <v>1189</v>
      </c>
      <c r="D1191" s="1">
        <f t="shared" si="37"/>
        <v>368.82500000001352</v>
      </c>
      <c r="E1191" s="2" t="s">
        <v>1189</v>
      </c>
    </row>
    <row r="1192" spans="1:5" x14ac:dyDescent="0.2">
      <c r="A1192" s="1">
        <f t="shared" si="36"/>
        <v>369.25000000001353</v>
      </c>
      <c r="B1192" s="2" t="s">
        <v>1190</v>
      </c>
      <c r="D1192" s="1">
        <f t="shared" si="37"/>
        <v>369.00000000001353</v>
      </c>
      <c r="E1192" s="2" t="s">
        <v>1190</v>
      </c>
    </row>
    <row r="1193" spans="1:5" x14ac:dyDescent="0.2">
      <c r="A1193" s="1">
        <f t="shared" si="36"/>
        <v>369.42500000001354</v>
      </c>
      <c r="B1193" s="2" t="s">
        <v>1191</v>
      </c>
      <c r="D1193" s="1">
        <f t="shared" si="37"/>
        <v>369.17500000001354</v>
      </c>
      <c r="E1193" s="2" t="s">
        <v>1191</v>
      </c>
    </row>
    <row r="1194" spans="1:5" x14ac:dyDescent="0.2">
      <c r="A1194" s="1">
        <f t="shared" si="36"/>
        <v>369.60000000001355</v>
      </c>
      <c r="B1194" s="2" t="s">
        <v>1192</v>
      </c>
      <c r="D1194" s="1">
        <f t="shared" si="37"/>
        <v>369.35000000001355</v>
      </c>
      <c r="E1194" s="2" t="s">
        <v>1192</v>
      </c>
    </row>
    <row r="1195" spans="1:5" x14ac:dyDescent="0.2">
      <c r="A1195" s="1">
        <f t="shared" si="36"/>
        <v>369.77500000001356</v>
      </c>
      <c r="B1195" s="2" t="s">
        <v>1193</v>
      </c>
      <c r="D1195" s="1">
        <f t="shared" si="37"/>
        <v>369.52500000001356</v>
      </c>
      <c r="E1195" s="2" t="s">
        <v>1193</v>
      </c>
    </row>
    <row r="1196" spans="1:5" x14ac:dyDescent="0.2">
      <c r="A1196" s="1">
        <f t="shared" si="36"/>
        <v>369.95000000001357</v>
      </c>
      <c r="B1196" s="2" t="s">
        <v>1194</v>
      </c>
      <c r="D1196" s="1">
        <f t="shared" si="37"/>
        <v>369.70000000001357</v>
      </c>
      <c r="E1196" s="2" t="s">
        <v>1194</v>
      </c>
    </row>
    <row r="1197" spans="1:5" x14ac:dyDescent="0.2">
      <c r="A1197" s="1">
        <f t="shared" si="36"/>
        <v>370.12500000001359</v>
      </c>
      <c r="B1197" s="2" t="s">
        <v>1195</v>
      </c>
      <c r="D1197" s="1">
        <f t="shared" si="37"/>
        <v>369.87500000001359</v>
      </c>
      <c r="E1197" s="2" t="s">
        <v>1195</v>
      </c>
    </row>
    <row r="1198" spans="1:5" x14ac:dyDescent="0.2">
      <c r="A1198" s="1">
        <f t="shared" si="36"/>
        <v>370.3000000000136</v>
      </c>
      <c r="B1198" s="2" t="s">
        <v>1196</v>
      </c>
      <c r="D1198" s="1">
        <f t="shared" si="37"/>
        <v>370.0500000000136</v>
      </c>
      <c r="E1198" s="2" t="s">
        <v>1196</v>
      </c>
    </row>
    <row r="1199" spans="1:5" x14ac:dyDescent="0.2">
      <c r="A1199" s="1">
        <f t="shared" si="36"/>
        <v>370.47500000001361</v>
      </c>
      <c r="B1199" s="2" t="s">
        <v>1197</v>
      </c>
      <c r="D1199" s="1">
        <f t="shared" si="37"/>
        <v>370.22500000001361</v>
      </c>
      <c r="E1199" s="2" t="s">
        <v>1197</v>
      </c>
    </row>
    <row r="1200" spans="1:5" x14ac:dyDescent="0.2">
      <c r="A1200" s="1">
        <f t="shared" si="36"/>
        <v>370.65000000001362</v>
      </c>
      <c r="B1200" s="2" t="s">
        <v>1198</v>
      </c>
      <c r="D1200" s="1">
        <f t="shared" si="37"/>
        <v>370.40000000001362</v>
      </c>
      <c r="E1200" s="2" t="s">
        <v>1198</v>
      </c>
    </row>
    <row r="1201" spans="1:5" x14ac:dyDescent="0.2">
      <c r="A1201" s="1">
        <f t="shared" si="36"/>
        <v>370.82500000001363</v>
      </c>
      <c r="B1201" s="2" t="s">
        <v>1199</v>
      </c>
      <c r="D1201" s="1">
        <f t="shared" si="37"/>
        <v>370.57500000001363</v>
      </c>
      <c r="E1201" s="2" t="s">
        <v>1199</v>
      </c>
    </row>
    <row r="1202" spans="1:5" x14ac:dyDescent="0.2">
      <c r="A1202" s="1">
        <f t="shared" si="36"/>
        <v>371.00000000001364</v>
      </c>
      <c r="B1202" s="2" t="s">
        <v>1200</v>
      </c>
      <c r="D1202" s="1">
        <f t="shared" si="37"/>
        <v>370.75000000001364</v>
      </c>
      <c r="E1202" s="2" t="s">
        <v>1200</v>
      </c>
    </row>
    <row r="1203" spans="1:5" x14ac:dyDescent="0.2">
      <c r="A1203" s="1">
        <f t="shared" si="36"/>
        <v>371.17500000001365</v>
      </c>
      <c r="B1203" s="2" t="s">
        <v>1201</v>
      </c>
      <c r="D1203" s="1">
        <f t="shared" si="37"/>
        <v>370.92500000001365</v>
      </c>
      <c r="E1203" s="2" t="s">
        <v>1201</v>
      </c>
    </row>
    <row r="1204" spans="1:5" x14ac:dyDescent="0.2">
      <c r="A1204" s="1">
        <f t="shared" si="36"/>
        <v>371.35000000001367</v>
      </c>
      <c r="B1204" s="2" t="s">
        <v>1202</v>
      </c>
      <c r="D1204" s="1">
        <f t="shared" si="37"/>
        <v>371.10000000001367</v>
      </c>
      <c r="E1204" s="2" t="s">
        <v>1202</v>
      </c>
    </row>
    <row r="1205" spans="1:5" x14ac:dyDescent="0.2">
      <c r="A1205" s="1">
        <f t="shared" si="36"/>
        <v>371.52500000001368</v>
      </c>
      <c r="B1205" s="2" t="s">
        <v>1203</v>
      </c>
      <c r="D1205" s="1">
        <f t="shared" si="37"/>
        <v>371.27500000001368</v>
      </c>
      <c r="E1205" s="2" t="s">
        <v>1203</v>
      </c>
    </row>
    <row r="1206" spans="1:5" x14ac:dyDescent="0.2">
      <c r="A1206" s="1">
        <f t="shared" si="36"/>
        <v>371.70000000001369</v>
      </c>
      <c r="B1206" s="2" t="s">
        <v>1204</v>
      </c>
      <c r="D1206" s="1">
        <f t="shared" si="37"/>
        <v>371.45000000001369</v>
      </c>
      <c r="E1206" s="2" t="s">
        <v>1204</v>
      </c>
    </row>
    <row r="1207" spans="1:5" x14ac:dyDescent="0.2">
      <c r="A1207" s="1">
        <f t="shared" si="36"/>
        <v>371.8750000000137</v>
      </c>
      <c r="B1207" s="2" t="s">
        <v>1205</v>
      </c>
      <c r="D1207" s="1">
        <f t="shared" si="37"/>
        <v>371.6250000000137</v>
      </c>
      <c r="E1207" s="2" t="s">
        <v>1205</v>
      </c>
    </row>
    <row r="1208" spans="1:5" x14ac:dyDescent="0.2">
      <c r="A1208" s="1">
        <f t="shared" si="36"/>
        <v>372.05000000001371</v>
      </c>
      <c r="B1208" s="2" t="s">
        <v>1206</v>
      </c>
      <c r="D1208" s="1">
        <f t="shared" si="37"/>
        <v>371.80000000001371</v>
      </c>
      <c r="E1208" s="2" t="s">
        <v>1206</v>
      </c>
    </row>
    <row r="1209" spans="1:5" x14ac:dyDescent="0.2">
      <c r="A1209" s="1">
        <f t="shared" si="36"/>
        <v>372.22500000001372</v>
      </c>
      <c r="B1209" s="2" t="s">
        <v>1207</v>
      </c>
      <c r="D1209" s="1">
        <f t="shared" si="37"/>
        <v>371.97500000001372</v>
      </c>
      <c r="E1209" s="2" t="s">
        <v>1207</v>
      </c>
    </row>
    <row r="1210" spans="1:5" x14ac:dyDescent="0.2">
      <c r="A1210" s="1">
        <f t="shared" si="36"/>
        <v>372.40000000001373</v>
      </c>
      <c r="B1210" s="2" t="s">
        <v>1208</v>
      </c>
      <c r="D1210" s="1">
        <f t="shared" si="37"/>
        <v>372.15000000001373</v>
      </c>
      <c r="E1210" s="2" t="s">
        <v>1208</v>
      </c>
    </row>
    <row r="1211" spans="1:5" x14ac:dyDescent="0.2">
      <c r="A1211" s="1">
        <f t="shared" si="36"/>
        <v>372.57500000001374</v>
      </c>
      <c r="B1211" s="2" t="s">
        <v>1209</v>
      </c>
      <c r="D1211" s="1">
        <f t="shared" si="37"/>
        <v>372.32500000001374</v>
      </c>
      <c r="E1211" s="2" t="s">
        <v>1209</v>
      </c>
    </row>
    <row r="1212" spans="1:5" x14ac:dyDescent="0.2">
      <c r="A1212" s="1">
        <f t="shared" si="36"/>
        <v>372.75000000001376</v>
      </c>
      <c r="B1212" s="2" t="s">
        <v>1210</v>
      </c>
      <c r="D1212" s="1">
        <f t="shared" si="37"/>
        <v>372.50000000001376</v>
      </c>
      <c r="E1212" s="2" t="s">
        <v>1210</v>
      </c>
    </row>
    <row r="1213" spans="1:5" x14ac:dyDescent="0.2">
      <c r="A1213" s="1">
        <f t="shared" si="36"/>
        <v>372.92500000001377</v>
      </c>
      <c r="B1213" s="2" t="s">
        <v>1211</v>
      </c>
      <c r="D1213" s="1">
        <f t="shared" si="37"/>
        <v>372.67500000001377</v>
      </c>
      <c r="E1213" s="2" t="s">
        <v>1211</v>
      </c>
    </row>
    <row r="1214" spans="1:5" x14ac:dyDescent="0.2">
      <c r="A1214" s="1">
        <f t="shared" si="36"/>
        <v>373.10000000001378</v>
      </c>
      <c r="B1214" s="2" t="s">
        <v>1212</v>
      </c>
      <c r="D1214" s="1">
        <f t="shared" si="37"/>
        <v>372.85000000001378</v>
      </c>
      <c r="E1214" s="2" t="s">
        <v>1212</v>
      </c>
    </row>
    <row r="1215" spans="1:5" x14ac:dyDescent="0.2">
      <c r="A1215" s="1">
        <f t="shared" si="36"/>
        <v>373.27500000001379</v>
      </c>
      <c r="B1215" s="2" t="s">
        <v>1213</v>
      </c>
      <c r="D1215" s="1">
        <f t="shared" si="37"/>
        <v>373.02500000001379</v>
      </c>
      <c r="E1215" s="2" t="s">
        <v>1213</v>
      </c>
    </row>
    <row r="1216" spans="1:5" x14ac:dyDescent="0.2">
      <c r="A1216" s="1">
        <f t="shared" si="36"/>
        <v>373.4500000000138</v>
      </c>
      <c r="B1216" s="2" t="s">
        <v>1214</v>
      </c>
      <c r="D1216" s="1">
        <f t="shared" si="37"/>
        <v>373.2000000000138</v>
      </c>
      <c r="E1216" s="2" t="s">
        <v>1214</v>
      </c>
    </row>
    <row r="1217" spans="1:5" x14ac:dyDescent="0.2">
      <c r="A1217" s="1">
        <f t="shared" si="36"/>
        <v>373.62500000001381</v>
      </c>
      <c r="B1217" s="2" t="s">
        <v>1215</v>
      </c>
      <c r="D1217" s="1">
        <f t="shared" si="37"/>
        <v>373.37500000001381</v>
      </c>
      <c r="E1217" s="2" t="s">
        <v>1215</v>
      </c>
    </row>
    <row r="1218" spans="1:5" x14ac:dyDescent="0.2">
      <c r="A1218" s="1">
        <f t="shared" si="36"/>
        <v>373.80000000001382</v>
      </c>
      <c r="B1218" s="2" t="s">
        <v>1216</v>
      </c>
      <c r="D1218" s="1">
        <f t="shared" si="37"/>
        <v>373.55000000001382</v>
      </c>
      <c r="E1218" s="2" t="s">
        <v>1216</v>
      </c>
    </row>
    <row r="1219" spans="1:5" x14ac:dyDescent="0.2">
      <c r="A1219" s="1">
        <f t="shared" si="36"/>
        <v>373.97500000001384</v>
      </c>
      <c r="B1219" s="2" t="s">
        <v>1217</v>
      </c>
      <c r="D1219" s="1">
        <f t="shared" si="37"/>
        <v>373.72500000001384</v>
      </c>
      <c r="E1219" s="2" t="s">
        <v>1217</v>
      </c>
    </row>
    <row r="1220" spans="1:5" x14ac:dyDescent="0.2">
      <c r="A1220" s="1">
        <f t="shared" ref="A1220:A1283" si="38">A1219+0.175</f>
        <v>374.15000000001385</v>
      </c>
      <c r="B1220" s="2" t="s">
        <v>1218</v>
      </c>
      <c r="D1220" s="1">
        <f t="shared" ref="D1220:D1283" si="39">D1219+0.175</f>
        <v>373.90000000001385</v>
      </c>
      <c r="E1220" s="2" t="s">
        <v>1218</v>
      </c>
    </row>
    <row r="1221" spans="1:5" x14ac:dyDescent="0.2">
      <c r="A1221" s="1">
        <f t="shared" si="38"/>
        <v>374.32500000001386</v>
      </c>
      <c r="B1221" s="2" t="s">
        <v>1219</v>
      </c>
      <c r="D1221" s="1">
        <f t="shared" si="39"/>
        <v>374.07500000001386</v>
      </c>
      <c r="E1221" s="2" t="s">
        <v>1219</v>
      </c>
    </row>
    <row r="1222" spans="1:5" x14ac:dyDescent="0.2">
      <c r="A1222" s="1">
        <f t="shared" si="38"/>
        <v>374.50000000001387</v>
      </c>
      <c r="B1222" s="2" t="s">
        <v>1220</v>
      </c>
      <c r="D1222" s="1">
        <f t="shared" si="39"/>
        <v>374.25000000001387</v>
      </c>
      <c r="E1222" s="2" t="s">
        <v>1220</v>
      </c>
    </row>
    <row r="1223" spans="1:5" x14ac:dyDescent="0.2">
      <c r="A1223" s="1">
        <f t="shared" si="38"/>
        <v>374.67500000001388</v>
      </c>
      <c r="B1223" s="2" t="s">
        <v>1221</v>
      </c>
      <c r="D1223" s="1">
        <f t="shared" si="39"/>
        <v>374.42500000001388</v>
      </c>
      <c r="E1223" s="2" t="s">
        <v>1221</v>
      </c>
    </row>
    <row r="1224" spans="1:5" x14ac:dyDescent="0.2">
      <c r="A1224" s="1">
        <f t="shared" si="38"/>
        <v>374.85000000001389</v>
      </c>
      <c r="B1224" s="2" t="s">
        <v>1222</v>
      </c>
      <c r="D1224" s="1">
        <f t="shared" si="39"/>
        <v>374.60000000001389</v>
      </c>
      <c r="E1224" s="2" t="s">
        <v>1222</v>
      </c>
    </row>
    <row r="1225" spans="1:5" x14ac:dyDescent="0.2">
      <c r="A1225" s="1">
        <f t="shared" si="38"/>
        <v>375.0250000000139</v>
      </c>
      <c r="B1225" s="2" t="s">
        <v>1223</v>
      </c>
      <c r="D1225" s="1">
        <f t="shared" si="39"/>
        <v>374.7750000000139</v>
      </c>
      <c r="E1225" s="2" t="s">
        <v>1223</v>
      </c>
    </row>
    <row r="1226" spans="1:5" x14ac:dyDescent="0.2">
      <c r="A1226" s="1">
        <f t="shared" si="38"/>
        <v>375.20000000001392</v>
      </c>
      <c r="B1226" s="2" t="s">
        <v>1224</v>
      </c>
      <c r="D1226" s="1">
        <f t="shared" si="39"/>
        <v>374.95000000001392</v>
      </c>
      <c r="E1226" s="2" t="s">
        <v>1224</v>
      </c>
    </row>
    <row r="1227" spans="1:5" x14ac:dyDescent="0.2">
      <c r="A1227" s="1">
        <f t="shared" si="38"/>
        <v>375.37500000001393</v>
      </c>
      <c r="B1227" s="2" t="s">
        <v>1225</v>
      </c>
      <c r="D1227" s="1">
        <f t="shared" si="39"/>
        <v>375.12500000001393</v>
      </c>
      <c r="E1227" s="2" t="s">
        <v>1225</v>
      </c>
    </row>
    <row r="1228" spans="1:5" x14ac:dyDescent="0.2">
      <c r="A1228" s="1">
        <f t="shared" si="38"/>
        <v>375.55000000001394</v>
      </c>
      <c r="B1228" s="2" t="s">
        <v>1226</v>
      </c>
      <c r="D1228" s="1">
        <f t="shared" si="39"/>
        <v>375.30000000001394</v>
      </c>
      <c r="E1228" s="2" t="s">
        <v>1226</v>
      </c>
    </row>
    <row r="1229" spans="1:5" x14ac:dyDescent="0.2">
      <c r="A1229" s="1">
        <f t="shared" si="38"/>
        <v>375.72500000001395</v>
      </c>
      <c r="B1229" s="2" t="s">
        <v>1227</v>
      </c>
      <c r="D1229" s="1">
        <f t="shared" si="39"/>
        <v>375.47500000001395</v>
      </c>
      <c r="E1229" s="2" t="s">
        <v>1227</v>
      </c>
    </row>
    <row r="1230" spans="1:5" x14ac:dyDescent="0.2">
      <c r="A1230" s="1">
        <f t="shared" si="38"/>
        <v>375.90000000001396</v>
      </c>
      <c r="B1230" s="2" t="s">
        <v>1228</v>
      </c>
      <c r="D1230" s="1">
        <f t="shared" si="39"/>
        <v>375.65000000001396</v>
      </c>
      <c r="E1230" s="2" t="s">
        <v>1228</v>
      </c>
    </row>
    <row r="1231" spans="1:5" x14ac:dyDescent="0.2">
      <c r="A1231" s="1">
        <f t="shared" si="38"/>
        <v>376.07500000001397</v>
      </c>
      <c r="B1231" s="2" t="s">
        <v>1229</v>
      </c>
      <c r="D1231" s="1">
        <f t="shared" si="39"/>
        <v>375.82500000001397</v>
      </c>
      <c r="E1231" s="2" t="s">
        <v>1229</v>
      </c>
    </row>
    <row r="1232" spans="1:5" x14ac:dyDescent="0.2">
      <c r="A1232" s="1">
        <f t="shared" si="38"/>
        <v>376.25000000001398</v>
      </c>
      <c r="B1232" s="2" t="s">
        <v>1230</v>
      </c>
      <c r="D1232" s="1">
        <f t="shared" si="39"/>
        <v>376.00000000001398</v>
      </c>
      <c r="E1232" s="2" t="s">
        <v>1230</v>
      </c>
    </row>
    <row r="1233" spans="1:5" x14ac:dyDescent="0.2">
      <c r="A1233" s="1">
        <f t="shared" si="38"/>
        <v>376.42500000001399</v>
      </c>
      <c r="B1233" s="2" t="s">
        <v>1231</v>
      </c>
      <c r="D1233" s="1">
        <f t="shared" si="39"/>
        <v>376.17500000001399</v>
      </c>
      <c r="E1233" s="2" t="s">
        <v>1231</v>
      </c>
    </row>
    <row r="1234" spans="1:5" x14ac:dyDescent="0.2">
      <c r="A1234" s="1">
        <f t="shared" si="38"/>
        <v>376.60000000001401</v>
      </c>
      <c r="B1234" s="2" t="s">
        <v>1232</v>
      </c>
      <c r="D1234" s="1">
        <f t="shared" si="39"/>
        <v>376.35000000001401</v>
      </c>
      <c r="E1234" s="2" t="s">
        <v>1232</v>
      </c>
    </row>
    <row r="1235" spans="1:5" x14ac:dyDescent="0.2">
      <c r="A1235" s="1">
        <f t="shared" si="38"/>
        <v>376.77500000001402</v>
      </c>
      <c r="B1235" s="2" t="s">
        <v>1233</v>
      </c>
      <c r="D1235" s="1">
        <f t="shared" si="39"/>
        <v>376.52500000001402</v>
      </c>
      <c r="E1235" s="2" t="s">
        <v>1233</v>
      </c>
    </row>
    <row r="1236" spans="1:5" x14ac:dyDescent="0.2">
      <c r="A1236" s="1">
        <f t="shared" si="38"/>
        <v>376.95000000001403</v>
      </c>
      <c r="B1236" s="2" t="s">
        <v>1234</v>
      </c>
      <c r="D1236" s="1">
        <f t="shared" si="39"/>
        <v>376.70000000001403</v>
      </c>
      <c r="E1236" s="2" t="s">
        <v>1234</v>
      </c>
    </row>
    <row r="1237" spans="1:5" x14ac:dyDescent="0.2">
      <c r="A1237" s="1">
        <f t="shared" si="38"/>
        <v>377.12500000001404</v>
      </c>
      <c r="B1237" s="2" t="s">
        <v>1235</v>
      </c>
      <c r="D1237" s="1">
        <f t="shared" si="39"/>
        <v>376.87500000001404</v>
      </c>
      <c r="E1237" s="2" t="s">
        <v>1235</v>
      </c>
    </row>
    <row r="1238" spans="1:5" x14ac:dyDescent="0.2">
      <c r="A1238" s="1">
        <f t="shared" si="38"/>
        <v>377.30000000001405</v>
      </c>
      <c r="B1238" s="2" t="s">
        <v>1236</v>
      </c>
      <c r="D1238" s="1">
        <f t="shared" si="39"/>
        <v>377.05000000001405</v>
      </c>
      <c r="E1238" s="2" t="s">
        <v>1236</v>
      </c>
    </row>
    <row r="1239" spans="1:5" x14ac:dyDescent="0.2">
      <c r="A1239" s="1">
        <f t="shared" si="38"/>
        <v>377.47500000001406</v>
      </c>
      <c r="B1239" s="2" t="s">
        <v>1237</v>
      </c>
      <c r="D1239" s="1">
        <f t="shared" si="39"/>
        <v>377.22500000001406</v>
      </c>
      <c r="E1239" s="2" t="s">
        <v>1237</v>
      </c>
    </row>
    <row r="1240" spans="1:5" x14ac:dyDescent="0.2">
      <c r="A1240" s="1">
        <f t="shared" si="38"/>
        <v>377.65000000001407</v>
      </c>
      <c r="B1240" s="2" t="s">
        <v>1238</v>
      </c>
      <c r="D1240" s="1">
        <f t="shared" si="39"/>
        <v>377.40000000001407</v>
      </c>
      <c r="E1240" s="2" t="s">
        <v>1238</v>
      </c>
    </row>
    <row r="1241" spans="1:5" x14ac:dyDescent="0.2">
      <c r="A1241" s="1">
        <f t="shared" si="38"/>
        <v>377.82500000001409</v>
      </c>
      <c r="B1241" s="2" t="s">
        <v>1239</v>
      </c>
      <c r="D1241" s="1">
        <f t="shared" si="39"/>
        <v>377.57500000001409</v>
      </c>
      <c r="E1241" s="2" t="s">
        <v>1239</v>
      </c>
    </row>
    <row r="1242" spans="1:5" x14ac:dyDescent="0.2">
      <c r="A1242" s="1">
        <f t="shared" si="38"/>
        <v>378.0000000000141</v>
      </c>
      <c r="B1242" s="2" t="s">
        <v>1240</v>
      </c>
      <c r="D1242" s="1">
        <f t="shared" si="39"/>
        <v>377.7500000000141</v>
      </c>
      <c r="E1242" s="2" t="s">
        <v>1240</v>
      </c>
    </row>
    <row r="1243" spans="1:5" x14ac:dyDescent="0.2">
      <c r="A1243" s="1">
        <f t="shared" si="38"/>
        <v>378.17500000001411</v>
      </c>
      <c r="B1243" s="2" t="s">
        <v>1241</v>
      </c>
      <c r="D1243" s="1">
        <f t="shared" si="39"/>
        <v>377.92500000001411</v>
      </c>
      <c r="E1243" s="2" t="s">
        <v>1241</v>
      </c>
    </row>
    <row r="1244" spans="1:5" x14ac:dyDescent="0.2">
      <c r="A1244" s="1">
        <f t="shared" si="38"/>
        <v>378.35000000001412</v>
      </c>
      <c r="B1244" s="2" t="s">
        <v>1242</v>
      </c>
      <c r="D1244" s="1">
        <f t="shared" si="39"/>
        <v>378.10000000001412</v>
      </c>
      <c r="E1244" s="2" t="s">
        <v>1242</v>
      </c>
    </row>
    <row r="1245" spans="1:5" x14ac:dyDescent="0.2">
      <c r="A1245" s="1">
        <f t="shared" si="38"/>
        <v>378.52500000001413</v>
      </c>
      <c r="B1245" s="2" t="s">
        <v>1243</v>
      </c>
      <c r="D1245" s="1">
        <f t="shared" si="39"/>
        <v>378.27500000001413</v>
      </c>
      <c r="E1245" s="2" t="s">
        <v>1243</v>
      </c>
    </row>
    <row r="1246" spans="1:5" x14ac:dyDescent="0.2">
      <c r="A1246" s="1">
        <f t="shared" si="38"/>
        <v>378.70000000001414</v>
      </c>
      <c r="B1246" s="2" t="s">
        <v>1244</v>
      </c>
      <c r="D1246" s="1">
        <f t="shared" si="39"/>
        <v>378.45000000001414</v>
      </c>
      <c r="E1246" s="2" t="s">
        <v>1244</v>
      </c>
    </row>
    <row r="1247" spans="1:5" x14ac:dyDescent="0.2">
      <c r="A1247" s="1">
        <f t="shared" si="38"/>
        <v>378.87500000001415</v>
      </c>
      <c r="B1247" s="2" t="s">
        <v>1245</v>
      </c>
      <c r="D1247" s="1">
        <f t="shared" si="39"/>
        <v>378.62500000001415</v>
      </c>
      <c r="E1247" s="2" t="s">
        <v>1245</v>
      </c>
    </row>
    <row r="1248" spans="1:5" x14ac:dyDescent="0.2">
      <c r="A1248" s="1">
        <f t="shared" si="38"/>
        <v>379.05000000001417</v>
      </c>
      <c r="B1248" s="2" t="s">
        <v>1246</v>
      </c>
      <c r="D1248" s="1">
        <f t="shared" si="39"/>
        <v>378.80000000001417</v>
      </c>
      <c r="E1248" s="2" t="s">
        <v>1246</v>
      </c>
    </row>
    <row r="1249" spans="1:5" x14ac:dyDescent="0.2">
      <c r="A1249" s="1">
        <f t="shared" si="38"/>
        <v>379.22500000001418</v>
      </c>
      <c r="B1249" s="2" t="s">
        <v>1247</v>
      </c>
      <c r="D1249" s="1">
        <f t="shared" si="39"/>
        <v>378.97500000001418</v>
      </c>
      <c r="E1249" s="2" t="s">
        <v>1247</v>
      </c>
    </row>
    <row r="1250" spans="1:5" x14ac:dyDescent="0.2">
      <c r="A1250" s="1">
        <f t="shared" si="38"/>
        <v>379.40000000001419</v>
      </c>
      <c r="B1250" s="2" t="s">
        <v>1248</v>
      </c>
      <c r="D1250" s="1">
        <f t="shared" si="39"/>
        <v>379.15000000001419</v>
      </c>
      <c r="E1250" s="2" t="s">
        <v>1248</v>
      </c>
    </row>
    <row r="1251" spans="1:5" x14ac:dyDescent="0.2">
      <c r="A1251" s="1">
        <f t="shared" si="38"/>
        <v>379.5750000000142</v>
      </c>
      <c r="B1251" s="2" t="s">
        <v>1249</v>
      </c>
      <c r="D1251" s="1">
        <f t="shared" si="39"/>
        <v>379.3250000000142</v>
      </c>
      <c r="E1251" s="2" t="s">
        <v>1249</v>
      </c>
    </row>
    <row r="1252" spans="1:5" x14ac:dyDescent="0.2">
      <c r="A1252" s="1">
        <f t="shared" si="38"/>
        <v>379.75000000001421</v>
      </c>
      <c r="B1252" s="2" t="s">
        <v>1250</v>
      </c>
      <c r="D1252" s="1">
        <f t="shared" si="39"/>
        <v>379.50000000001421</v>
      </c>
      <c r="E1252" s="2" t="s">
        <v>1250</v>
      </c>
    </row>
    <row r="1253" spans="1:5" x14ac:dyDescent="0.2">
      <c r="A1253" s="1">
        <f t="shared" si="38"/>
        <v>379.92500000001422</v>
      </c>
      <c r="B1253" s="2" t="s">
        <v>1251</v>
      </c>
      <c r="D1253" s="1">
        <f t="shared" si="39"/>
        <v>379.67500000001422</v>
      </c>
      <c r="E1253" s="2" t="s">
        <v>1251</v>
      </c>
    </row>
    <row r="1254" spans="1:5" x14ac:dyDescent="0.2">
      <c r="A1254" s="1">
        <f t="shared" si="38"/>
        <v>380.10000000001423</v>
      </c>
      <c r="B1254" s="2" t="s">
        <v>1252</v>
      </c>
      <c r="D1254" s="1">
        <f t="shared" si="39"/>
        <v>379.85000000001423</v>
      </c>
      <c r="E1254" s="2" t="s">
        <v>1252</v>
      </c>
    </row>
    <row r="1255" spans="1:5" x14ac:dyDescent="0.2">
      <c r="A1255" s="1">
        <f t="shared" si="38"/>
        <v>380.27500000001424</v>
      </c>
      <c r="B1255" s="2" t="s">
        <v>1253</v>
      </c>
      <c r="D1255" s="1">
        <f t="shared" si="39"/>
        <v>380.02500000001424</v>
      </c>
      <c r="E1255" s="2" t="s">
        <v>1253</v>
      </c>
    </row>
    <row r="1256" spans="1:5" x14ac:dyDescent="0.2">
      <c r="A1256" s="1">
        <f t="shared" si="38"/>
        <v>380.45000000001426</v>
      </c>
      <c r="B1256" s="2" t="s">
        <v>1254</v>
      </c>
      <c r="D1256" s="1">
        <f t="shared" si="39"/>
        <v>380.20000000001426</v>
      </c>
      <c r="E1256" s="2" t="s">
        <v>1254</v>
      </c>
    </row>
    <row r="1257" spans="1:5" x14ac:dyDescent="0.2">
      <c r="A1257" s="1">
        <f t="shared" si="38"/>
        <v>380.62500000001427</v>
      </c>
      <c r="B1257" s="2" t="s">
        <v>1255</v>
      </c>
      <c r="D1257" s="1">
        <f t="shared" si="39"/>
        <v>380.37500000001427</v>
      </c>
      <c r="E1257" s="2" t="s">
        <v>1255</v>
      </c>
    </row>
    <row r="1258" spans="1:5" x14ac:dyDescent="0.2">
      <c r="A1258" s="1">
        <f t="shared" si="38"/>
        <v>380.80000000001428</v>
      </c>
      <c r="B1258" s="2" t="s">
        <v>1256</v>
      </c>
      <c r="D1258" s="1">
        <f t="shared" si="39"/>
        <v>380.55000000001428</v>
      </c>
      <c r="E1258" s="2" t="s">
        <v>1256</v>
      </c>
    </row>
    <row r="1259" spans="1:5" x14ac:dyDescent="0.2">
      <c r="A1259" s="1">
        <f t="shared" si="38"/>
        <v>380.97500000001429</v>
      </c>
      <c r="B1259" s="2" t="s">
        <v>1257</v>
      </c>
      <c r="D1259" s="1">
        <f t="shared" si="39"/>
        <v>380.72500000001429</v>
      </c>
      <c r="E1259" s="2" t="s">
        <v>1257</v>
      </c>
    </row>
    <row r="1260" spans="1:5" x14ac:dyDescent="0.2">
      <c r="A1260" s="1">
        <f t="shared" si="38"/>
        <v>381.1500000000143</v>
      </c>
      <c r="B1260" s="2" t="s">
        <v>1258</v>
      </c>
      <c r="D1260" s="1">
        <f t="shared" si="39"/>
        <v>380.9000000000143</v>
      </c>
      <c r="E1260" s="2" t="s">
        <v>1258</v>
      </c>
    </row>
    <row r="1261" spans="1:5" x14ac:dyDescent="0.2">
      <c r="A1261" s="1">
        <f t="shared" si="38"/>
        <v>381.32500000001431</v>
      </c>
      <c r="B1261" s="2" t="s">
        <v>1259</v>
      </c>
      <c r="D1261" s="1">
        <f t="shared" si="39"/>
        <v>381.07500000001431</v>
      </c>
      <c r="E1261" s="2" t="s">
        <v>1259</v>
      </c>
    </row>
    <row r="1262" spans="1:5" x14ac:dyDescent="0.2">
      <c r="A1262" s="1">
        <f t="shared" si="38"/>
        <v>381.50000000001432</v>
      </c>
      <c r="B1262" s="2" t="s">
        <v>1260</v>
      </c>
      <c r="D1262" s="1">
        <f t="shared" si="39"/>
        <v>381.25000000001432</v>
      </c>
      <c r="E1262" s="2" t="s">
        <v>1260</v>
      </c>
    </row>
    <row r="1263" spans="1:5" x14ac:dyDescent="0.2">
      <c r="A1263" s="1">
        <f t="shared" si="38"/>
        <v>381.67500000001434</v>
      </c>
      <c r="B1263" s="2" t="s">
        <v>1261</v>
      </c>
      <c r="D1263" s="1">
        <f t="shared" si="39"/>
        <v>381.42500000001434</v>
      </c>
      <c r="E1263" s="2" t="s">
        <v>1261</v>
      </c>
    </row>
    <row r="1264" spans="1:5" x14ac:dyDescent="0.2">
      <c r="A1264" s="1">
        <f t="shared" si="38"/>
        <v>381.85000000001435</v>
      </c>
      <c r="B1264" s="2" t="s">
        <v>1262</v>
      </c>
      <c r="D1264" s="1">
        <f t="shared" si="39"/>
        <v>381.60000000001435</v>
      </c>
      <c r="E1264" s="2" t="s">
        <v>1262</v>
      </c>
    </row>
    <row r="1265" spans="1:5" x14ac:dyDescent="0.2">
      <c r="A1265" s="1">
        <f t="shared" si="38"/>
        <v>382.02500000001436</v>
      </c>
      <c r="B1265" s="2" t="s">
        <v>1263</v>
      </c>
      <c r="D1265" s="1">
        <f t="shared" si="39"/>
        <v>381.77500000001436</v>
      </c>
      <c r="E1265" s="2" t="s">
        <v>1263</v>
      </c>
    </row>
    <row r="1266" spans="1:5" x14ac:dyDescent="0.2">
      <c r="A1266" s="1">
        <f t="shared" si="38"/>
        <v>382.20000000001437</v>
      </c>
      <c r="B1266" s="2" t="s">
        <v>1264</v>
      </c>
      <c r="D1266" s="1">
        <f t="shared" si="39"/>
        <v>381.95000000001437</v>
      </c>
      <c r="E1266" s="2" t="s">
        <v>1264</v>
      </c>
    </row>
    <row r="1267" spans="1:5" x14ac:dyDescent="0.2">
      <c r="A1267" s="1">
        <f t="shared" si="38"/>
        <v>382.37500000001438</v>
      </c>
      <c r="B1267" s="2" t="s">
        <v>1265</v>
      </c>
      <c r="D1267" s="1">
        <f t="shared" si="39"/>
        <v>382.12500000001438</v>
      </c>
      <c r="E1267" s="2" t="s">
        <v>1265</v>
      </c>
    </row>
    <row r="1268" spans="1:5" x14ac:dyDescent="0.2">
      <c r="A1268" s="1">
        <f t="shared" si="38"/>
        <v>382.55000000001439</v>
      </c>
      <c r="B1268" s="2" t="s">
        <v>1266</v>
      </c>
      <c r="D1268" s="1">
        <f t="shared" si="39"/>
        <v>382.30000000001439</v>
      </c>
      <c r="E1268" s="2" t="s">
        <v>1266</v>
      </c>
    </row>
    <row r="1269" spans="1:5" x14ac:dyDescent="0.2">
      <c r="A1269" s="1">
        <f t="shared" si="38"/>
        <v>382.7250000000144</v>
      </c>
      <c r="B1269" s="2" t="s">
        <v>1267</v>
      </c>
      <c r="D1269" s="1">
        <f t="shared" si="39"/>
        <v>382.4750000000144</v>
      </c>
      <c r="E1269" s="2" t="s">
        <v>1267</v>
      </c>
    </row>
    <row r="1270" spans="1:5" x14ac:dyDescent="0.2">
      <c r="A1270" s="1">
        <f t="shared" si="38"/>
        <v>382.90000000001442</v>
      </c>
      <c r="B1270" s="2" t="s">
        <v>1268</v>
      </c>
      <c r="D1270" s="1">
        <f t="shared" si="39"/>
        <v>382.65000000001442</v>
      </c>
      <c r="E1270" s="2" t="s">
        <v>1268</v>
      </c>
    </row>
    <row r="1271" spans="1:5" x14ac:dyDescent="0.2">
      <c r="A1271" s="1">
        <f t="shared" si="38"/>
        <v>383.07500000001443</v>
      </c>
      <c r="B1271" s="2" t="s">
        <v>1269</v>
      </c>
      <c r="D1271" s="1">
        <f t="shared" si="39"/>
        <v>382.82500000001443</v>
      </c>
      <c r="E1271" s="2" t="s">
        <v>1269</v>
      </c>
    </row>
    <row r="1272" spans="1:5" x14ac:dyDescent="0.2">
      <c r="A1272" s="1">
        <f t="shared" si="38"/>
        <v>383.25000000001444</v>
      </c>
      <c r="B1272" s="2" t="s">
        <v>1270</v>
      </c>
      <c r="D1272" s="1">
        <f t="shared" si="39"/>
        <v>383.00000000001444</v>
      </c>
      <c r="E1272" s="2" t="s">
        <v>1270</v>
      </c>
    </row>
    <row r="1273" spans="1:5" x14ac:dyDescent="0.2">
      <c r="A1273" s="1">
        <f t="shared" si="38"/>
        <v>383.42500000001445</v>
      </c>
      <c r="B1273" s="2" t="s">
        <v>1271</v>
      </c>
      <c r="D1273" s="1">
        <f t="shared" si="39"/>
        <v>383.17500000001445</v>
      </c>
      <c r="E1273" s="2" t="s">
        <v>1271</v>
      </c>
    </row>
    <row r="1274" spans="1:5" x14ac:dyDescent="0.2">
      <c r="A1274" s="1">
        <f t="shared" si="38"/>
        <v>383.60000000001446</v>
      </c>
      <c r="B1274" s="2" t="s">
        <v>1272</v>
      </c>
      <c r="D1274" s="1">
        <f t="shared" si="39"/>
        <v>383.35000000001446</v>
      </c>
      <c r="E1274" s="2" t="s">
        <v>1272</v>
      </c>
    </row>
    <row r="1275" spans="1:5" x14ac:dyDescent="0.2">
      <c r="A1275" s="1">
        <f t="shared" si="38"/>
        <v>383.77500000001447</v>
      </c>
      <c r="B1275" s="2" t="s">
        <v>1273</v>
      </c>
      <c r="D1275" s="1">
        <f t="shared" si="39"/>
        <v>383.52500000001447</v>
      </c>
      <c r="E1275" s="2" t="s">
        <v>1273</v>
      </c>
    </row>
    <row r="1276" spans="1:5" x14ac:dyDescent="0.2">
      <c r="A1276" s="1">
        <f t="shared" si="38"/>
        <v>383.95000000001448</v>
      </c>
      <c r="B1276" s="2" t="s">
        <v>1274</v>
      </c>
      <c r="D1276" s="1">
        <f t="shared" si="39"/>
        <v>383.70000000001448</v>
      </c>
      <c r="E1276" s="2" t="s">
        <v>1274</v>
      </c>
    </row>
    <row r="1277" spans="1:5" x14ac:dyDescent="0.2">
      <c r="A1277" s="1">
        <f t="shared" si="38"/>
        <v>384.1250000000145</v>
      </c>
      <c r="B1277" s="2" t="s">
        <v>1275</v>
      </c>
      <c r="D1277" s="1">
        <f t="shared" si="39"/>
        <v>383.8750000000145</v>
      </c>
      <c r="E1277" s="2" t="s">
        <v>1275</v>
      </c>
    </row>
    <row r="1278" spans="1:5" x14ac:dyDescent="0.2">
      <c r="A1278" s="1">
        <f t="shared" si="38"/>
        <v>384.30000000001451</v>
      </c>
      <c r="B1278" s="2" t="s">
        <v>1276</v>
      </c>
      <c r="D1278" s="1">
        <f t="shared" si="39"/>
        <v>384.05000000001451</v>
      </c>
      <c r="E1278" s="2" t="s">
        <v>1276</v>
      </c>
    </row>
    <row r="1279" spans="1:5" x14ac:dyDescent="0.2">
      <c r="A1279" s="1">
        <f t="shared" si="38"/>
        <v>384.47500000001452</v>
      </c>
      <c r="B1279" s="2" t="s">
        <v>1277</v>
      </c>
      <c r="D1279" s="1">
        <f t="shared" si="39"/>
        <v>384.22500000001452</v>
      </c>
      <c r="E1279" s="2" t="s">
        <v>1277</v>
      </c>
    </row>
    <row r="1280" spans="1:5" x14ac:dyDescent="0.2">
      <c r="A1280" s="1">
        <f t="shared" si="38"/>
        <v>384.65000000001453</v>
      </c>
      <c r="B1280" s="2" t="s">
        <v>1278</v>
      </c>
      <c r="D1280" s="1">
        <f t="shared" si="39"/>
        <v>384.40000000001453</v>
      </c>
      <c r="E1280" s="2" t="s">
        <v>1278</v>
      </c>
    </row>
    <row r="1281" spans="1:5" x14ac:dyDescent="0.2">
      <c r="A1281" s="1">
        <f t="shared" si="38"/>
        <v>384.82500000001454</v>
      </c>
      <c r="B1281" s="2" t="s">
        <v>1279</v>
      </c>
      <c r="D1281" s="1">
        <f t="shared" si="39"/>
        <v>384.57500000001454</v>
      </c>
      <c r="E1281" s="2" t="s">
        <v>1279</v>
      </c>
    </row>
    <row r="1282" spans="1:5" x14ac:dyDescent="0.2">
      <c r="A1282" s="1">
        <f t="shared" si="38"/>
        <v>385.00000000001455</v>
      </c>
      <c r="B1282" s="2" t="s">
        <v>1280</v>
      </c>
      <c r="D1282" s="1">
        <f t="shared" si="39"/>
        <v>384.75000000001455</v>
      </c>
      <c r="E1282" s="2" t="s">
        <v>1280</v>
      </c>
    </row>
    <row r="1283" spans="1:5" x14ac:dyDescent="0.2">
      <c r="A1283" s="1">
        <f t="shared" si="38"/>
        <v>385.17500000001456</v>
      </c>
      <c r="B1283" s="2" t="s">
        <v>1281</v>
      </c>
      <c r="D1283" s="1">
        <f t="shared" si="39"/>
        <v>384.92500000001456</v>
      </c>
      <c r="E1283" s="2" t="s">
        <v>1281</v>
      </c>
    </row>
    <row r="1284" spans="1:5" x14ac:dyDescent="0.2">
      <c r="A1284" s="1">
        <f t="shared" ref="A1284:A1347" si="40">A1283+0.175</f>
        <v>385.35000000001457</v>
      </c>
      <c r="B1284" s="2" t="s">
        <v>1282</v>
      </c>
      <c r="D1284" s="1">
        <f t="shared" ref="D1284:D1347" si="41">D1283+0.175</f>
        <v>385.10000000001457</v>
      </c>
      <c r="E1284" s="2" t="s">
        <v>1282</v>
      </c>
    </row>
    <row r="1285" spans="1:5" x14ac:dyDescent="0.2">
      <c r="A1285" s="1">
        <f t="shared" si="40"/>
        <v>385.52500000001459</v>
      </c>
      <c r="B1285" s="2" t="s">
        <v>1283</v>
      </c>
      <c r="D1285" s="1">
        <f t="shared" si="41"/>
        <v>385.27500000001459</v>
      </c>
      <c r="E1285" s="2" t="s">
        <v>1283</v>
      </c>
    </row>
    <row r="1286" spans="1:5" x14ac:dyDescent="0.2">
      <c r="A1286" s="1">
        <f t="shared" si="40"/>
        <v>385.7000000000146</v>
      </c>
      <c r="B1286" s="2" t="s">
        <v>1284</v>
      </c>
      <c r="D1286" s="1">
        <f t="shared" si="41"/>
        <v>385.4500000000146</v>
      </c>
      <c r="E1286" s="2" t="s">
        <v>1284</v>
      </c>
    </row>
    <row r="1287" spans="1:5" x14ac:dyDescent="0.2">
      <c r="A1287" s="1">
        <f t="shared" si="40"/>
        <v>385.87500000001461</v>
      </c>
      <c r="B1287" s="2" t="s">
        <v>1285</v>
      </c>
      <c r="D1287" s="1">
        <f t="shared" si="41"/>
        <v>385.62500000001461</v>
      </c>
      <c r="E1287" s="2" t="s">
        <v>1285</v>
      </c>
    </row>
    <row r="1288" spans="1:5" x14ac:dyDescent="0.2">
      <c r="A1288" s="1">
        <f t="shared" si="40"/>
        <v>386.05000000001462</v>
      </c>
      <c r="B1288" s="2" t="s">
        <v>1286</v>
      </c>
      <c r="D1288" s="1">
        <f t="shared" si="41"/>
        <v>385.80000000001462</v>
      </c>
      <c r="E1288" s="2" t="s">
        <v>1286</v>
      </c>
    </row>
    <row r="1289" spans="1:5" x14ac:dyDescent="0.2">
      <c r="A1289" s="1">
        <f t="shared" si="40"/>
        <v>386.22500000001463</v>
      </c>
      <c r="B1289" s="2" t="s">
        <v>1287</v>
      </c>
      <c r="D1289" s="1">
        <f t="shared" si="41"/>
        <v>385.97500000001463</v>
      </c>
      <c r="E1289" s="2" t="s">
        <v>1287</v>
      </c>
    </row>
    <row r="1290" spans="1:5" x14ac:dyDescent="0.2">
      <c r="A1290" s="1">
        <f t="shared" si="40"/>
        <v>386.40000000001464</v>
      </c>
      <c r="B1290" s="2" t="s">
        <v>1288</v>
      </c>
      <c r="D1290" s="1">
        <f t="shared" si="41"/>
        <v>386.15000000001464</v>
      </c>
      <c r="E1290" s="2" t="s">
        <v>1288</v>
      </c>
    </row>
    <row r="1291" spans="1:5" x14ac:dyDescent="0.2">
      <c r="A1291" s="1">
        <f t="shared" si="40"/>
        <v>386.57500000001465</v>
      </c>
      <c r="B1291" s="2" t="s">
        <v>1289</v>
      </c>
      <c r="D1291" s="1">
        <f t="shared" si="41"/>
        <v>386.32500000001465</v>
      </c>
      <c r="E1291" s="2" t="s">
        <v>1289</v>
      </c>
    </row>
    <row r="1292" spans="1:5" x14ac:dyDescent="0.2">
      <c r="A1292" s="1">
        <f t="shared" si="40"/>
        <v>386.75000000001467</v>
      </c>
      <c r="B1292" s="2" t="s">
        <v>1290</v>
      </c>
      <c r="D1292" s="1">
        <f t="shared" si="41"/>
        <v>386.50000000001467</v>
      </c>
      <c r="E1292" s="2" t="s">
        <v>1290</v>
      </c>
    </row>
    <row r="1293" spans="1:5" x14ac:dyDescent="0.2">
      <c r="A1293" s="1">
        <f t="shared" si="40"/>
        <v>386.92500000001468</v>
      </c>
      <c r="B1293" s="2" t="s">
        <v>1291</v>
      </c>
      <c r="D1293" s="1">
        <f t="shared" si="41"/>
        <v>386.67500000001468</v>
      </c>
      <c r="E1293" s="2" t="s">
        <v>1291</v>
      </c>
    </row>
    <row r="1294" spans="1:5" x14ac:dyDescent="0.2">
      <c r="A1294" s="1">
        <f t="shared" si="40"/>
        <v>387.10000000001469</v>
      </c>
      <c r="B1294" s="2" t="s">
        <v>1292</v>
      </c>
      <c r="D1294" s="1">
        <f t="shared" si="41"/>
        <v>386.85000000001469</v>
      </c>
      <c r="E1294" s="2" t="s">
        <v>1292</v>
      </c>
    </row>
    <row r="1295" spans="1:5" x14ac:dyDescent="0.2">
      <c r="A1295" s="1">
        <f t="shared" si="40"/>
        <v>387.2750000000147</v>
      </c>
      <c r="B1295" s="2" t="s">
        <v>1293</v>
      </c>
      <c r="D1295" s="1">
        <f t="shared" si="41"/>
        <v>387.0250000000147</v>
      </c>
      <c r="E1295" s="2" t="s">
        <v>1293</v>
      </c>
    </row>
    <row r="1296" spans="1:5" x14ac:dyDescent="0.2">
      <c r="A1296" s="1">
        <f t="shared" si="40"/>
        <v>387.45000000001471</v>
      </c>
      <c r="B1296" s="2" t="s">
        <v>1294</v>
      </c>
      <c r="D1296" s="1">
        <f t="shared" si="41"/>
        <v>387.20000000001471</v>
      </c>
      <c r="E1296" s="2" t="s">
        <v>1294</v>
      </c>
    </row>
    <row r="1297" spans="1:5" x14ac:dyDescent="0.2">
      <c r="A1297" s="1">
        <f t="shared" si="40"/>
        <v>387.62500000001472</v>
      </c>
      <c r="B1297" s="2" t="s">
        <v>1295</v>
      </c>
      <c r="D1297" s="1">
        <f t="shared" si="41"/>
        <v>387.37500000001472</v>
      </c>
      <c r="E1297" s="2" t="s">
        <v>1295</v>
      </c>
    </row>
    <row r="1298" spans="1:5" x14ac:dyDescent="0.2">
      <c r="A1298" s="1">
        <f t="shared" si="40"/>
        <v>387.80000000001473</v>
      </c>
      <c r="B1298" s="2" t="s">
        <v>1296</v>
      </c>
      <c r="D1298" s="1">
        <f t="shared" si="41"/>
        <v>387.55000000001473</v>
      </c>
      <c r="E1298" s="2" t="s">
        <v>1296</v>
      </c>
    </row>
    <row r="1299" spans="1:5" x14ac:dyDescent="0.2">
      <c r="A1299" s="1">
        <f t="shared" si="40"/>
        <v>387.97500000001475</v>
      </c>
      <c r="B1299" s="2" t="s">
        <v>1297</v>
      </c>
      <c r="D1299" s="1">
        <f t="shared" si="41"/>
        <v>387.72500000001475</v>
      </c>
      <c r="E1299" s="2" t="s">
        <v>1297</v>
      </c>
    </row>
    <row r="1300" spans="1:5" x14ac:dyDescent="0.2">
      <c r="A1300" s="1">
        <f t="shared" si="40"/>
        <v>388.15000000001476</v>
      </c>
      <c r="B1300" s="2" t="s">
        <v>1298</v>
      </c>
      <c r="D1300" s="1">
        <f t="shared" si="41"/>
        <v>387.90000000001476</v>
      </c>
      <c r="E1300" s="2" t="s">
        <v>1298</v>
      </c>
    </row>
    <row r="1301" spans="1:5" x14ac:dyDescent="0.2">
      <c r="A1301" s="1">
        <f t="shared" si="40"/>
        <v>388.32500000001477</v>
      </c>
      <c r="B1301" s="2" t="s">
        <v>1299</v>
      </c>
      <c r="D1301" s="1">
        <f t="shared" si="41"/>
        <v>388.07500000001477</v>
      </c>
      <c r="E1301" s="2" t="s">
        <v>1299</v>
      </c>
    </row>
    <row r="1302" spans="1:5" x14ac:dyDescent="0.2">
      <c r="A1302" s="1">
        <f t="shared" si="40"/>
        <v>388.50000000001478</v>
      </c>
      <c r="B1302" s="2" t="s">
        <v>1300</v>
      </c>
      <c r="D1302" s="1">
        <f t="shared" si="41"/>
        <v>388.25000000001478</v>
      </c>
      <c r="E1302" s="2" t="s">
        <v>1300</v>
      </c>
    </row>
    <row r="1303" spans="1:5" x14ac:dyDescent="0.2">
      <c r="A1303" s="1">
        <f t="shared" si="40"/>
        <v>388.67500000001479</v>
      </c>
      <c r="B1303" s="2" t="s">
        <v>1301</v>
      </c>
      <c r="D1303" s="1">
        <f t="shared" si="41"/>
        <v>388.42500000001479</v>
      </c>
      <c r="E1303" s="2" t="s">
        <v>1301</v>
      </c>
    </row>
    <row r="1304" spans="1:5" x14ac:dyDescent="0.2">
      <c r="A1304" s="1">
        <f t="shared" si="40"/>
        <v>388.8500000000148</v>
      </c>
      <c r="B1304" s="2" t="s">
        <v>1302</v>
      </c>
      <c r="D1304" s="1">
        <f t="shared" si="41"/>
        <v>388.6000000000148</v>
      </c>
      <c r="E1304" s="2" t="s">
        <v>1302</v>
      </c>
    </row>
    <row r="1305" spans="1:5" x14ac:dyDescent="0.2">
      <c r="A1305" s="1">
        <f t="shared" si="40"/>
        <v>389.02500000001481</v>
      </c>
      <c r="B1305" s="2" t="s">
        <v>1303</v>
      </c>
      <c r="D1305" s="1">
        <f t="shared" si="41"/>
        <v>388.77500000001481</v>
      </c>
      <c r="E1305" s="2" t="s">
        <v>1303</v>
      </c>
    </row>
    <row r="1306" spans="1:5" x14ac:dyDescent="0.2">
      <c r="A1306" s="1">
        <f t="shared" si="40"/>
        <v>389.20000000001482</v>
      </c>
      <c r="B1306" s="2" t="s">
        <v>1304</v>
      </c>
      <c r="D1306" s="1">
        <f t="shared" si="41"/>
        <v>388.95000000001482</v>
      </c>
      <c r="E1306" s="2" t="s">
        <v>1304</v>
      </c>
    </row>
    <row r="1307" spans="1:5" x14ac:dyDescent="0.2">
      <c r="A1307" s="1">
        <f t="shared" si="40"/>
        <v>389.37500000001484</v>
      </c>
      <c r="B1307" s="2" t="s">
        <v>1305</v>
      </c>
      <c r="D1307" s="1">
        <f t="shared" si="41"/>
        <v>389.12500000001484</v>
      </c>
      <c r="E1307" s="2" t="s">
        <v>1305</v>
      </c>
    </row>
    <row r="1308" spans="1:5" x14ac:dyDescent="0.2">
      <c r="A1308" s="1">
        <f t="shared" si="40"/>
        <v>389.55000000001485</v>
      </c>
      <c r="B1308" s="2" t="s">
        <v>1306</v>
      </c>
      <c r="D1308" s="1">
        <f t="shared" si="41"/>
        <v>389.30000000001485</v>
      </c>
      <c r="E1308" s="2" t="s">
        <v>1306</v>
      </c>
    </row>
    <row r="1309" spans="1:5" x14ac:dyDescent="0.2">
      <c r="A1309" s="1">
        <f t="shared" si="40"/>
        <v>389.72500000001486</v>
      </c>
      <c r="B1309" s="2" t="s">
        <v>1307</v>
      </c>
      <c r="D1309" s="1">
        <f t="shared" si="41"/>
        <v>389.47500000001486</v>
      </c>
      <c r="E1309" s="2" t="s">
        <v>1307</v>
      </c>
    </row>
    <row r="1310" spans="1:5" x14ac:dyDescent="0.2">
      <c r="A1310" s="1">
        <f t="shared" si="40"/>
        <v>389.90000000001487</v>
      </c>
      <c r="B1310" s="2" t="s">
        <v>1308</v>
      </c>
      <c r="D1310" s="1">
        <f t="shared" si="41"/>
        <v>389.65000000001487</v>
      </c>
      <c r="E1310" s="2" t="s">
        <v>1308</v>
      </c>
    </row>
    <row r="1311" spans="1:5" x14ac:dyDescent="0.2">
      <c r="A1311" s="1">
        <f t="shared" si="40"/>
        <v>390.07500000001488</v>
      </c>
      <c r="B1311" s="2" t="s">
        <v>1309</v>
      </c>
      <c r="D1311" s="1">
        <f t="shared" si="41"/>
        <v>389.82500000001488</v>
      </c>
      <c r="E1311" s="2" t="s">
        <v>1309</v>
      </c>
    </row>
    <row r="1312" spans="1:5" x14ac:dyDescent="0.2">
      <c r="A1312" s="1">
        <f t="shared" si="40"/>
        <v>390.25000000001489</v>
      </c>
      <c r="B1312" s="2" t="s">
        <v>1310</v>
      </c>
      <c r="D1312" s="1">
        <f t="shared" si="41"/>
        <v>390.00000000001489</v>
      </c>
      <c r="E1312" s="2" t="s">
        <v>1310</v>
      </c>
    </row>
    <row r="1313" spans="1:5" x14ac:dyDescent="0.2">
      <c r="A1313" s="1">
        <f t="shared" si="40"/>
        <v>390.4250000000149</v>
      </c>
      <c r="B1313" s="2" t="s">
        <v>1311</v>
      </c>
      <c r="D1313" s="1">
        <f t="shared" si="41"/>
        <v>390.1750000000149</v>
      </c>
      <c r="E1313" s="2" t="s">
        <v>1311</v>
      </c>
    </row>
    <row r="1314" spans="1:5" x14ac:dyDescent="0.2">
      <c r="A1314" s="1">
        <f t="shared" si="40"/>
        <v>390.60000000001492</v>
      </c>
      <c r="B1314" s="2" t="s">
        <v>1312</v>
      </c>
      <c r="D1314" s="1">
        <f t="shared" si="41"/>
        <v>390.35000000001492</v>
      </c>
      <c r="E1314" s="2" t="s">
        <v>1312</v>
      </c>
    </row>
    <row r="1315" spans="1:5" x14ac:dyDescent="0.2">
      <c r="A1315" s="1">
        <f t="shared" si="40"/>
        <v>390.77500000001493</v>
      </c>
      <c r="B1315" s="2" t="s">
        <v>1313</v>
      </c>
      <c r="D1315" s="1">
        <f t="shared" si="41"/>
        <v>390.52500000001493</v>
      </c>
      <c r="E1315" s="2" t="s">
        <v>1313</v>
      </c>
    </row>
    <row r="1316" spans="1:5" x14ac:dyDescent="0.2">
      <c r="A1316" s="1">
        <f t="shared" si="40"/>
        <v>390.95000000001494</v>
      </c>
      <c r="B1316" s="2" t="s">
        <v>1314</v>
      </c>
      <c r="D1316" s="1">
        <f t="shared" si="41"/>
        <v>390.70000000001494</v>
      </c>
      <c r="E1316" s="2" t="s">
        <v>1314</v>
      </c>
    </row>
    <row r="1317" spans="1:5" x14ac:dyDescent="0.2">
      <c r="A1317" s="1">
        <f t="shared" si="40"/>
        <v>391.12500000001495</v>
      </c>
      <c r="B1317" s="2" t="s">
        <v>1315</v>
      </c>
      <c r="D1317" s="1">
        <f t="shared" si="41"/>
        <v>390.87500000001495</v>
      </c>
      <c r="E1317" s="2" t="s">
        <v>1315</v>
      </c>
    </row>
    <row r="1318" spans="1:5" x14ac:dyDescent="0.2">
      <c r="A1318" s="1">
        <f t="shared" si="40"/>
        <v>391.30000000001496</v>
      </c>
      <c r="B1318" s="2" t="s">
        <v>1316</v>
      </c>
      <c r="D1318" s="1">
        <f t="shared" si="41"/>
        <v>391.05000000001496</v>
      </c>
      <c r="E1318" s="2" t="s">
        <v>1316</v>
      </c>
    </row>
    <row r="1319" spans="1:5" x14ac:dyDescent="0.2">
      <c r="A1319" s="1">
        <f t="shared" si="40"/>
        <v>391.47500000001497</v>
      </c>
      <c r="B1319" s="2" t="s">
        <v>1317</v>
      </c>
      <c r="D1319" s="1">
        <f t="shared" si="41"/>
        <v>391.22500000001497</v>
      </c>
      <c r="E1319" s="2" t="s">
        <v>1317</v>
      </c>
    </row>
    <row r="1320" spans="1:5" x14ac:dyDescent="0.2">
      <c r="A1320" s="1">
        <f t="shared" si="40"/>
        <v>391.65000000001498</v>
      </c>
      <c r="B1320" s="2" t="s">
        <v>1318</v>
      </c>
      <c r="D1320" s="1">
        <f t="shared" si="41"/>
        <v>391.40000000001498</v>
      </c>
      <c r="E1320" s="2" t="s">
        <v>1318</v>
      </c>
    </row>
    <row r="1321" spans="1:5" x14ac:dyDescent="0.2">
      <c r="A1321" s="1">
        <f t="shared" si="40"/>
        <v>391.825000000015</v>
      </c>
      <c r="B1321" s="2" t="s">
        <v>1319</v>
      </c>
      <c r="D1321" s="1">
        <f t="shared" si="41"/>
        <v>391.575000000015</v>
      </c>
      <c r="E1321" s="2" t="s">
        <v>1319</v>
      </c>
    </row>
    <row r="1322" spans="1:5" x14ac:dyDescent="0.2">
      <c r="A1322" s="1">
        <f t="shared" si="40"/>
        <v>392.00000000001501</v>
      </c>
      <c r="B1322" s="2" t="s">
        <v>1320</v>
      </c>
      <c r="D1322" s="1">
        <f t="shared" si="41"/>
        <v>391.75000000001501</v>
      </c>
      <c r="E1322" s="2" t="s">
        <v>1320</v>
      </c>
    </row>
    <row r="1323" spans="1:5" x14ac:dyDescent="0.2">
      <c r="A1323" s="1">
        <f t="shared" si="40"/>
        <v>392.17500000001502</v>
      </c>
      <c r="B1323" s="2" t="s">
        <v>1321</v>
      </c>
      <c r="D1323" s="1">
        <f t="shared" si="41"/>
        <v>391.92500000001502</v>
      </c>
      <c r="E1323" s="2" t="s">
        <v>1321</v>
      </c>
    </row>
    <row r="1324" spans="1:5" x14ac:dyDescent="0.2">
      <c r="A1324" s="1">
        <f t="shared" si="40"/>
        <v>392.35000000001503</v>
      </c>
      <c r="B1324" s="2" t="s">
        <v>1322</v>
      </c>
      <c r="D1324" s="1">
        <f t="shared" si="41"/>
        <v>392.10000000001503</v>
      </c>
      <c r="E1324" s="2" t="s">
        <v>1322</v>
      </c>
    </row>
    <row r="1325" spans="1:5" x14ac:dyDescent="0.2">
      <c r="A1325" s="1">
        <f t="shared" si="40"/>
        <v>392.52500000001504</v>
      </c>
      <c r="B1325" s="2" t="s">
        <v>1323</v>
      </c>
      <c r="D1325" s="1">
        <f t="shared" si="41"/>
        <v>392.27500000001504</v>
      </c>
      <c r="E1325" s="2" t="s">
        <v>1323</v>
      </c>
    </row>
    <row r="1326" spans="1:5" x14ac:dyDescent="0.2">
      <c r="A1326" s="1">
        <f t="shared" si="40"/>
        <v>392.70000000001505</v>
      </c>
      <c r="B1326" s="2" t="s">
        <v>1324</v>
      </c>
      <c r="D1326" s="1">
        <f t="shared" si="41"/>
        <v>392.45000000001505</v>
      </c>
      <c r="E1326" s="2" t="s">
        <v>1324</v>
      </c>
    </row>
    <row r="1327" spans="1:5" x14ac:dyDescent="0.2">
      <c r="A1327" s="1">
        <f t="shared" si="40"/>
        <v>392.87500000001506</v>
      </c>
      <c r="B1327" s="2" t="s">
        <v>1325</v>
      </c>
      <c r="D1327" s="1">
        <f t="shared" si="41"/>
        <v>392.62500000001506</v>
      </c>
      <c r="E1327" s="2" t="s">
        <v>1325</v>
      </c>
    </row>
    <row r="1328" spans="1:5" x14ac:dyDescent="0.2">
      <c r="A1328" s="1">
        <f t="shared" si="40"/>
        <v>393.05000000001507</v>
      </c>
      <c r="B1328" s="2" t="s">
        <v>1326</v>
      </c>
      <c r="D1328" s="1">
        <f t="shared" si="41"/>
        <v>392.80000000001507</v>
      </c>
      <c r="E1328" s="2" t="s">
        <v>1326</v>
      </c>
    </row>
    <row r="1329" spans="1:5" x14ac:dyDescent="0.2">
      <c r="A1329" s="1">
        <f t="shared" si="40"/>
        <v>393.22500000001509</v>
      </c>
      <c r="B1329" s="2" t="s">
        <v>1327</v>
      </c>
      <c r="D1329" s="1">
        <f t="shared" si="41"/>
        <v>392.97500000001509</v>
      </c>
      <c r="E1329" s="2" t="s">
        <v>1327</v>
      </c>
    </row>
    <row r="1330" spans="1:5" x14ac:dyDescent="0.2">
      <c r="A1330" s="1">
        <f t="shared" si="40"/>
        <v>393.4000000000151</v>
      </c>
      <c r="B1330" s="2" t="s">
        <v>1328</v>
      </c>
      <c r="D1330" s="1">
        <f t="shared" si="41"/>
        <v>393.1500000000151</v>
      </c>
      <c r="E1330" s="2" t="s">
        <v>1328</v>
      </c>
    </row>
    <row r="1331" spans="1:5" x14ac:dyDescent="0.2">
      <c r="A1331" s="1">
        <f t="shared" si="40"/>
        <v>393.57500000001511</v>
      </c>
      <c r="B1331" s="2" t="s">
        <v>1329</v>
      </c>
      <c r="D1331" s="1">
        <f t="shared" si="41"/>
        <v>393.32500000001511</v>
      </c>
      <c r="E1331" s="2" t="s">
        <v>1329</v>
      </c>
    </row>
    <row r="1332" spans="1:5" x14ac:dyDescent="0.2">
      <c r="A1332" s="1">
        <f t="shared" si="40"/>
        <v>393.75000000001512</v>
      </c>
      <c r="B1332" s="2" t="s">
        <v>1330</v>
      </c>
      <c r="D1332" s="1">
        <f t="shared" si="41"/>
        <v>393.50000000001512</v>
      </c>
      <c r="E1332" s="2" t="s">
        <v>1330</v>
      </c>
    </row>
    <row r="1333" spans="1:5" x14ac:dyDescent="0.2">
      <c r="A1333" s="1">
        <f t="shared" si="40"/>
        <v>393.92500000001513</v>
      </c>
      <c r="B1333" s="2" t="s">
        <v>1331</v>
      </c>
      <c r="D1333" s="1">
        <f t="shared" si="41"/>
        <v>393.67500000001513</v>
      </c>
      <c r="E1333" s="2" t="s">
        <v>1331</v>
      </c>
    </row>
    <row r="1334" spans="1:5" x14ac:dyDescent="0.2">
      <c r="A1334" s="1">
        <f t="shared" si="40"/>
        <v>394.10000000001514</v>
      </c>
      <c r="B1334" s="2" t="s">
        <v>1332</v>
      </c>
      <c r="D1334" s="1">
        <f t="shared" si="41"/>
        <v>393.85000000001514</v>
      </c>
      <c r="E1334" s="2" t="s">
        <v>1332</v>
      </c>
    </row>
    <row r="1335" spans="1:5" x14ac:dyDescent="0.2">
      <c r="A1335" s="1">
        <f t="shared" si="40"/>
        <v>394.27500000001515</v>
      </c>
      <c r="B1335" s="2" t="s">
        <v>1333</v>
      </c>
      <c r="D1335" s="1">
        <f t="shared" si="41"/>
        <v>394.02500000001515</v>
      </c>
      <c r="E1335" s="2" t="s">
        <v>1333</v>
      </c>
    </row>
    <row r="1336" spans="1:5" x14ac:dyDescent="0.2">
      <c r="A1336" s="1">
        <f t="shared" si="40"/>
        <v>394.45000000001517</v>
      </c>
      <c r="B1336" s="2" t="s">
        <v>1334</v>
      </c>
      <c r="D1336" s="1">
        <f t="shared" si="41"/>
        <v>394.20000000001517</v>
      </c>
      <c r="E1336" s="2" t="s">
        <v>1334</v>
      </c>
    </row>
    <row r="1337" spans="1:5" x14ac:dyDescent="0.2">
      <c r="A1337" s="1">
        <f t="shared" si="40"/>
        <v>394.62500000001518</v>
      </c>
      <c r="B1337" s="2" t="s">
        <v>1335</v>
      </c>
      <c r="D1337" s="1">
        <f t="shared" si="41"/>
        <v>394.37500000001518</v>
      </c>
      <c r="E1337" s="2" t="s">
        <v>1335</v>
      </c>
    </row>
    <row r="1338" spans="1:5" x14ac:dyDescent="0.2">
      <c r="A1338" s="1">
        <f t="shared" si="40"/>
        <v>394.80000000001519</v>
      </c>
      <c r="B1338" s="2" t="s">
        <v>1336</v>
      </c>
      <c r="D1338" s="1">
        <f t="shared" si="41"/>
        <v>394.55000000001519</v>
      </c>
      <c r="E1338" s="2" t="s">
        <v>1336</v>
      </c>
    </row>
    <row r="1339" spans="1:5" x14ac:dyDescent="0.2">
      <c r="A1339" s="1">
        <f t="shared" si="40"/>
        <v>394.9750000000152</v>
      </c>
      <c r="B1339" s="2" t="s">
        <v>1337</v>
      </c>
      <c r="D1339" s="1">
        <f t="shared" si="41"/>
        <v>394.7250000000152</v>
      </c>
      <c r="E1339" s="2" t="s">
        <v>1337</v>
      </c>
    </row>
    <row r="1340" spans="1:5" x14ac:dyDescent="0.2">
      <c r="A1340" s="1">
        <f t="shared" si="40"/>
        <v>395.15000000001521</v>
      </c>
      <c r="B1340" s="2" t="s">
        <v>1338</v>
      </c>
      <c r="D1340" s="1">
        <f t="shared" si="41"/>
        <v>394.90000000001521</v>
      </c>
      <c r="E1340" s="2" t="s">
        <v>1338</v>
      </c>
    </row>
    <row r="1341" spans="1:5" x14ac:dyDescent="0.2">
      <c r="A1341" s="1">
        <f t="shared" si="40"/>
        <v>395.32500000001522</v>
      </c>
      <c r="B1341" s="2" t="s">
        <v>1339</v>
      </c>
      <c r="D1341" s="1">
        <f t="shared" si="41"/>
        <v>395.07500000001522</v>
      </c>
      <c r="E1341" s="2" t="s">
        <v>1339</v>
      </c>
    </row>
    <row r="1342" spans="1:5" x14ac:dyDescent="0.2">
      <c r="A1342" s="1">
        <f t="shared" si="40"/>
        <v>395.50000000001523</v>
      </c>
      <c r="B1342" s="2" t="s">
        <v>1340</v>
      </c>
      <c r="D1342" s="1">
        <f t="shared" si="41"/>
        <v>395.25000000001523</v>
      </c>
      <c r="E1342" s="2" t="s">
        <v>1340</v>
      </c>
    </row>
    <row r="1343" spans="1:5" x14ac:dyDescent="0.2">
      <c r="A1343" s="1">
        <f t="shared" si="40"/>
        <v>395.67500000001525</v>
      </c>
      <c r="B1343" s="2" t="s">
        <v>1341</v>
      </c>
      <c r="D1343" s="1">
        <f t="shared" si="41"/>
        <v>395.42500000001525</v>
      </c>
      <c r="E1343" s="2" t="s">
        <v>1341</v>
      </c>
    </row>
    <row r="1344" spans="1:5" x14ac:dyDescent="0.2">
      <c r="A1344" s="1">
        <f t="shared" si="40"/>
        <v>395.85000000001526</v>
      </c>
      <c r="B1344" s="2" t="s">
        <v>1342</v>
      </c>
      <c r="D1344" s="1">
        <f t="shared" si="41"/>
        <v>395.60000000001526</v>
      </c>
      <c r="E1344" s="2" t="s">
        <v>1342</v>
      </c>
    </row>
    <row r="1345" spans="1:5" x14ac:dyDescent="0.2">
      <c r="A1345" s="1">
        <f t="shared" si="40"/>
        <v>396.02500000001527</v>
      </c>
      <c r="B1345" s="2" t="s">
        <v>1343</v>
      </c>
      <c r="D1345" s="1">
        <f t="shared" si="41"/>
        <v>395.77500000001527</v>
      </c>
      <c r="E1345" s="2" t="s">
        <v>1343</v>
      </c>
    </row>
    <row r="1346" spans="1:5" x14ac:dyDescent="0.2">
      <c r="A1346" s="1">
        <f t="shared" si="40"/>
        <v>396.20000000001528</v>
      </c>
      <c r="B1346" s="2" t="s">
        <v>1344</v>
      </c>
      <c r="D1346" s="1">
        <f t="shared" si="41"/>
        <v>395.95000000001528</v>
      </c>
      <c r="E1346" s="2" t="s">
        <v>1344</v>
      </c>
    </row>
    <row r="1347" spans="1:5" x14ac:dyDescent="0.2">
      <c r="A1347" s="1">
        <f t="shared" si="40"/>
        <v>396.37500000001529</v>
      </c>
      <c r="B1347" s="2" t="s">
        <v>1345</v>
      </c>
      <c r="D1347" s="1">
        <f t="shared" si="41"/>
        <v>396.12500000001529</v>
      </c>
      <c r="E1347" s="2" t="s">
        <v>1345</v>
      </c>
    </row>
    <row r="1348" spans="1:5" x14ac:dyDescent="0.2">
      <c r="A1348" s="1">
        <f t="shared" ref="A1348:A1411" si="42">A1347+0.175</f>
        <v>396.5500000000153</v>
      </c>
      <c r="B1348" s="2" t="s">
        <v>1346</v>
      </c>
      <c r="D1348" s="1">
        <f t="shared" ref="D1348:D1411" si="43">D1347+0.175</f>
        <v>396.3000000000153</v>
      </c>
      <c r="E1348" s="2" t="s">
        <v>1346</v>
      </c>
    </row>
    <row r="1349" spans="1:5" x14ac:dyDescent="0.2">
      <c r="A1349" s="1">
        <f t="shared" si="42"/>
        <v>396.72500000001531</v>
      </c>
      <c r="B1349" s="2" t="s">
        <v>1347</v>
      </c>
      <c r="D1349" s="1">
        <f t="shared" si="43"/>
        <v>396.47500000001531</v>
      </c>
      <c r="E1349" s="2" t="s">
        <v>1347</v>
      </c>
    </row>
    <row r="1350" spans="1:5" x14ac:dyDescent="0.2">
      <c r="A1350" s="1">
        <f t="shared" si="42"/>
        <v>396.90000000001532</v>
      </c>
      <c r="B1350" s="2" t="s">
        <v>1348</v>
      </c>
      <c r="D1350" s="1">
        <f t="shared" si="43"/>
        <v>396.65000000001532</v>
      </c>
      <c r="E1350" s="2" t="s">
        <v>1348</v>
      </c>
    </row>
    <row r="1351" spans="1:5" x14ac:dyDescent="0.2">
      <c r="A1351" s="1">
        <f t="shared" si="42"/>
        <v>397.07500000001534</v>
      </c>
      <c r="B1351" s="2" t="s">
        <v>1349</v>
      </c>
      <c r="D1351" s="1">
        <f t="shared" si="43"/>
        <v>396.82500000001534</v>
      </c>
      <c r="E1351" s="2" t="s">
        <v>1349</v>
      </c>
    </row>
    <row r="1352" spans="1:5" x14ac:dyDescent="0.2">
      <c r="A1352" s="1">
        <f t="shared" si="42"/>
        <v>397.25000000001535</v>
      </c>
      <c r="B1352" s="2" t="s">
        <v>1350</v>
      </c>
      <c r="D1352" s="1">
        <f t="shared" si="43"/>
        <v>397.00000000001535</v>
      </c>
      <c r="E1352" s="2" t="s">
        <v>1350</v>
      </c>
    </row>
    <row r="1353" spans="1:5" x14ac:dyDescent="0.2">
      <c r="A1353" s="1">
        <f t="shared" si="42"/>
        <v>397.42500000001536</v>
      </c>
      <c r="B1353" s="2" t="s">
        <v>1351</v>
      </c>
      <c r="D1353" s="1">
        <f t="shared" si="43"/>
        <v>397.17500000001536</v>
      </c>
      <c r="E1353" s="2" t="s">
        <v>1351</v>
      </c>
    </row>
    <row r="1354" spans="1:5" x14ac:dyDescent="0.2">
      <c r="A1354" s="1">
        <f t="shared" si="42"/>
        <v>397.60000000001537</v>
      </c>
      <c r="B1354" s="2" t="s">
        <v>1352</v>
      </c>
      <c r="D1354" s="1">
        <f t="shared" si="43"/>
        <v>397.35000000001537</v>
      </c>
      <c r="E1354" s="2" t="s">
        <v>1352</v>
      </c>
    </row>
    <row r="1355" spans="1:5" x14ac:dyDescent="0.2">
      <c r="A1355" s="1">
        <f t="shared" si="42"/>
        <v>397.77500000001538</v>
      </c>
      <c r="B1355" s="2" t="s">
        <v>1353</v>
      </c>
      <c r="D1355" s="1">
        <f t="shared" si="43"/>
        <v>397.52500000001538</v>
      </c>
      <c r="E1355" s="2" t="s">
        <v>1353</v>
      </c>
    </row>
    <row r="1356" spans="1:5" x14ac:dyDescent="0.2">
      <c r="A1356" s="1">
        <f t="shared" si="42"/>
        <v>397.95000000001539</v>
      </c>
      <c r="B1356" s="2" t="s">
        <v>1354</v>
      </c>
      <c r="D1356" s="1">
        <f t="shared" si="43"/>
        <v>397.70000000001539</v>
      </c>
      <c r="E1356" s="2" t="s">
        <v>1354</v>
      </c>
    </row>
    <row r="1357" spans="1:5" x14ac:dyDescent="0.2">
      <c r="A1357" s="1">
        <f t="shared" si="42"/>
        <v>398.1250000000154</v>
      </c>
      <c r="B1357" s="2" t="s">
        <v>1355</v>
      </c>
      <c r="D1357" s="1">
        <f t="shared" si="43"/>
        <v>397.8750000000154</v>
      </c>
      <c r="E1357" s="2" t="s">
        <v>1355</v>
      </c>
    </row>
    <row r="1358" spans="1:5" x14ac:dyDescent="0.2">
      <c r="A1358" s="1">
        <f t="shared" si="42"/>
        <v>398.30000000001542</v>
      </c>
      <c r="B1358" s="2" t="s">
        <v>1356</v>
      </c>
      <c r="D1358" s="1">
        <f t="shared" si="43"/>
        <v>398.05000000001542</v>
      </c>
      <c r="E1358" s="2" t="s">
        <v>1356</v>
      </c>
    </row>
    <row r="1359" spans="1:5" x14ac:dyDescent="0.2">
      <c r="A1359" s="1">
        <f t="shared" si="42"/>
        <v>398.47500000001543</v>
      </c>
      <c r="B1359" s="2" t="s">
        <v>1357</v>
      </c>
      <c r="D1359" s="1">
        <f t="shared" si="43"/>
        <v>398.22500000001543</v>
      </c>
      <c r="E1359" s="2" t="s">
        <v>1357</v>
      </c>
    </row>
    <row r="1360" spans="1:5" x14ac:dyDescent="0.2">
      <c r="A1360" s="1">
        <f t="shared" si="42"/>
        <v>398.65000000001544</v>
      </c>
      <c r="B1360" s="2" t="s">
        <v>1358</v>
      </c>
      <c r="D1360" s="1">
        <f t="shared" si="43"/>
        <v>398.40000000001544</v>
      </c>
      <c r="E1360" s="2" t="s">
        <v>1358</v>
      </c>
    </row>
    <row r="1361" spans="1:5" x14ac:dyDescent="0.2">
      <c r="A1361" s="1">
        <f t="shared" si="42"/>
        <v>398.82500000001545</v>
      </c>
      <c r="B1361" s="2" t="s">
        <v>1359</v>
      </c>
      <c r="D1361" s="1">
        <f t="shared" si="43"/>
        <v>398.57500000001545</v>
      </c>
      <c r="E1361" s="2" t="s">
        <v>1359</v>
      </c>
    </row>
    <row r="1362" spans="1:5" x14ac:dyDescent="0.2">
      <c r="A1362" s="1">
        <f t="shared" si="42"/>
        <v>399.00000000001546</v>
      </c>
      <c r="B1362" s="2" t="s">
        <v>1360</v>
      </c>
      <c r="D1362" s="1">
        <f t="shared" si="43"/>
        <v>398.75000000001546</v>
      </c>
      <c r="E1362" s="2" t="s">
        <v>1360</v>
      </c>
    </row>
    <row r="1363" spans="1:5" x14ac:dyDescent="0.2">
      <c r="A1363" s="1">
        <f t="shared" si="42"/>
        <v>399.17500000001547</v>
      </c>
      <c r="B1363" s="2" t="s">
        <v>1361</v>
      </c>
      <c r="D1363" s="1">
        <f t="shared" si="43"/>
        <v>398.92500000001547</v>
      </c>
      <c r="E1363" s="2" t="s">
        <v>1361</v>
      </c>
    </row>
    <row r="1364" spans="1:5" x14ac:dyDescent="0.2">
      <c r="A1364" s="1">
        <f t="shared" si="42"/>
        <v>399.35000000001548</v>
      </c>
      <c r="B1364" s="2" t="s">
        <v>1362</v>
      </c>
      <c r="D1364" s="1">
        <f t="shared" si="43"/>
        <v>399.10000000001548</v>
      </c>
      <c r="E1364" s="2" t="s">
        <v>1362</v>
      </c>
    </row>
    <row r="1365" spans="1:5" x14ac:dyDescent="0.2">
      <c r="A1365" s="1">
        <f t="shared" si="42"/>
        <v>399.5250000000155</v>
      </c>
      <c r="B1365" s="2" t="s">
        <v>1363</v>
      </c>
      <c r="D1365" s="1">
        <f t="shared" si="43"/>
        <v>399.2750000000155</v>
      </c>
      <c r="E1365" s="2" t="s">
        <v>1363</v>
      </c>
    </row>
    <row r="1366" spans="1:5" x14ac:dyDescent="0.2">
      <c r="A1366" s="1">
        <f t="shared" si="42"/>
        <v>399.70000000001551</v>
      </c>
      <c r="B1366" s="2" t="s">
        <v>1364</v>
      </c>
      <c r="D1366" s="1">
        <f t="shared" si="43"/>
        <v>399.45000000001551</v>
      </c>
      <c r="E1366" s="2" t="s">
        <v>1364</v>
      </c>
    </row>
    <row r="1367" spans="1:5" x14ac:dyDescent="0.2">
      <c r="A1367" s="1">
        <f t="shared" si="42"/>
        <v>399.87500000001552</v>
      </c>
      <c r="B1367" s="2" t="s">
        <v>1365</v>
      </c>
      <c r="D1367" s="1">
        <f t="shared" si="43"/>
        <v>399.62500000001552</v>
      </c>
      <c r="E1367" s="2" t="s">
        <v>1365</v>
      </c>
    </row>
    <row r="1368" spans="1:5" x14ac:dyDescent="0.2">
      <c r="A1368" s="1">
        <f t="shared" si="42"/>
        <v>400.05000000001553</v>
      </c>
      <c r="B1368" s="2" t="s">
        <v>1366</v>
      </c>
      <c r="D1368" s="1">
        <f t="shared" si="43"/>
        <v>399.80000000001553</v>
      </c>
      <c r="E1368" s="2" t="s">
        <v>1366</v>
      </c>
    </row>
    <row r="1369" spans="1:5" x14ac:dyDescent="0.2">
      <c r="A1369" s="1">
        <f t="shared" si="42"/>
        <v>400.22500000001554</v>
      </c>
      <c r="B1369" s="2" t="s">
        <v>1367</v>
      </c>
      <c r="D1369" s="1">
        <f t="shared" si="43"/>
        <v>399.97500000001554</v>
      </c>
      <c r="E1369" s="2" t="s">
        <v>1367</v>
      </c>
    </row>
    <row r="1370" spans="1:5" x14ac:dyDescent="0.2">
      <c r="A1370" s="1">
        <f t="shared" si="42"/>
        <v>400.40000000001555</v>
      </c>
      <c r="B1370" s="2" t="s">
        <v>1368</v>
      </c>
      <c r="D1370" s="1">
        <f t="shared" si="43"/>
        <v>400.15000000001555</v>
      </c>
      <c r="E1370" s="2" t="s">
        <v>1368</v>
      </c>
    </row>
    <row r="1371" spans="1:5" x14ac:dyDescent="0.2">
      <c r="A1371" s="1">
        <f t="shared" si="42"/>
        <v>400.57500000001556</v>
      </c>
      <c r="B1371" s="2" t="s">
        <v>1369</v>
      </c>
      <c r="D1371" s="1">
        <f t="shared" si="43"/>
        <v>400.32500000001556</v>
      </c>
      <c r="E1371" s="2" t="s">
        <v>1369</v>
      </c>
    </row>
    <row r="1372" spans="1:5" x14ac:dyDescent="0.2">
      <c r="A1372" s="1">
        <f t="shared" si="42"/>
        <v>400.75000000001558</v>
      </c>
      <c r="B1372" s="2" t="s">
        <v>1370</v>
      </c>
      <c r="D1372" s="1">
        <f t="shared" si="43"/>
        <v>400.50000000001558</v>
      </c>
      <c r="E1372" s="2" t="s">
        <v>1370</v>
      </c>
    </row>
    <row r="1373" spans="1:5" x14ac:dyDescent="0.2">
      <c r="A1373" s="1">
        <f t="shared" si="42"/>
        <v>400.92500000001559</v>
      </c>
      <c r="B1373" s="2" t="s">
        <v>1371</v>
      </c>
      <c r="D1373" s="1">
        <f t="shared" si="43"/>
        <v>400.67500000001559</v>
      </c>
      <c r="E1373" s="2" t="s">
        <v>1371</v>
      </c>
    </row>
    <row r="1374" spans="1:5" x14ac:dyDescent="0.2">
      <c r="A1374" s="1">
        <f t="shared" si="42"/>
        <v>401.1000000000156</v>
      </c>
      <c r="B1374" s="2" t="s">
        <v>1372</v>
      </c>
      <c r="D1374" s="1">
        <f t="shared" si="43"/>
        <v>400.8500000000156</v>
      </c>
      <c r="E1374" s="2" t="s">
        <v>1372</v>
      </c>
    </row>
    <row r="1375" spans="1:5" x14ac:dyDescent="0.2">
      <c r="A1375" s="1">
        <f t="shared" si="42"/>
        <v>401.27500000001561</v>
      </c>
      <c r="B1375" s="2" t="s">
        <v>1373</v>
      </c>
      <c r="D1375" s="1">
        <f t="shared" si="43"/>
        <v>401.02500000001561</v>
      </c>
      <c r="E1375" s="2" t="s">
        <v>1373</v>
      </c>
    </row>
    <row r="1376" spans="1:5" x14ac:dyDescent="0.2">
      <c r="A1376" s="1">
        <f t="shared" si="42"/>
        <v>401.45000000001562</v>
      </c>
      <c r="B1376" s="2" t="s">
        <v>1374</v>
      </c>
      <c r="D1376" s="1">
        <f t="shared" si="43"/>
        <v>401.20000000001562</v>
      </c>
      <c r="E1376" s="2" t="s">
        <v>1374</v>
      </c>
    </row>
    <row r="1377" spans="1:5" x14ac:dyDescent="0.2">
      <c r="A1377" s="1">
        <f t="shared" si="42"/>
        <v>401.62500000001563</v>
      </c>
      <c r="B1377" s="2" t="s">
        <v>1375</v>
      </c>
      <c r="D1377" s="1">
        <f t="shared" si="43"/>
        <v>401.37500000001563</v>
      </c>
      <c r="E1377" s="2" t="s">
        <v>1375</v>
      </c>
    </row>
    <row r="1378" spans="1:5" x14ac:dyDescent="0.2">
      <c r="A1378" s="1">
        <f t="shared" si="42"/>
        <v>401.80000000001564</v>
      </c>
      <c r="B1378" s="2" t="s">
        <v>1376</v>
      </c>
      <c r="D1378" s="1">
        <f t="shared" si="43"/>
        <v>401.55000000001564</v>
      </c>
      <c r="E1378" s="2" t="s">
        <v>1376</v>
      </c>
    </row>
    <row r="1379" spans="1:5" x14ac:dyDescent="0.2">
      <c r="A1379" s="1">
        <f t="shared" si="42"/>
        <v>401.97500000001565</v>
      </c>
      <c r="B1379" s="2" t="s">
        <v>1377</v>
      </c>
      <c r="D1379" s="1">
        <f t="shared" si="43"/>
        <v>401.72500000001565</v>
      </c>
      <c r="E1379" s="2" t="s">
        <v>1377</v>
      </c>
    </row>
    <row r="1380" spans="1:5" x14ac:dyDescent="0.2">
      <c r="A1380" s="1">
        <f t="shared" si="42"/>
        <v>402.15000000001567</v>
      </c>
      <c r="B1380" s="2" t="s">
        <v>1378</v>
      </c>
      <c r="D1380" s="1">
        <f t="shared" si="43"/>
        <v>401.90000000001567</v>
      </c>
      <c r="E1380" s="2" t="s">
        <v>1378</v>
      </c>
    </row>
    <row r="1381" spans="1:5" x14ac:dyDescent="0.2">
      <c r="A1381" s="1">
        <f t="shared" si="42"/>
        <v>402.32500000001568</v>
      </c>
      <c r="B1381" s="2" t="s">
        <v>1379</v>
      </c>
      <c r="D1381" s="1">
        <f t="shared" si="43"/>
        <v>402.07500000001568</v>
      </c>
      <c r="E1381" s="2" t="s">
        <v>1379</v>
      </c>
    </row>
    <row r="1382" spans="1:5" x14ac:dyDescent="0.2">
      <c r="A1382" s="1">
        <f t="shared" si="42"/>
        <v>402.50000000001569</v>
      </c>
      <c r="B1382" s="2" t="s">
        <v>1380</v>
      </c>
      <c r="D1382" s="1">
        <f t="shared" si="43"/>
        <v>402.25000000001569</v>
      </c>
      <c r="E1382" s="2" t="s">
        <v>1380</v>
      </c>
    </row>
    <row r="1383" spans="1:5" x14ac:dyDescent="0.2">
      <c r="A1383" s="1">
        <f t="shared" si="42"/>
        <v>402.6750000000157</v>
      </c>
      <c r="B1383" s="2" t="s">
        <v>1381</v>
      </c>
      <c r="D1383" s="1">
        <f t="shared" si="43"/>
        <v>402.4250000000157</v>
      </c>
      <c r="E1383" s="2" t="s">
        <v>1381</v>
      </c>
    </row>
    <row r="1384" spans="1:5" x14ac:dyDescent="0.2">
      <c r="A1384" s="1">
        <f t="shared" si="42"/>
        <v>402.85000000001571</v>
      </c>
      <c r="B1384" s="2" t="s">
        <v>1382</v>
      </c>
      <c r="D1384" s="1">
        <f t="shared" si="43"/>
        <v>402.60000000001571</v>
      </c>
      <c r="E1384" s="2" t="s">
        <v>1382</v>
      </c>
    </row>
    <row r="1385" spans="1:5" x14ac:dyDescent="0.2">
      <c r="A1385" s="1">
        <f t="shared" si="42"/>
        <v>403.02500000001572</v>
      </c>
      <c r="B1385" s="2" t="s">
        <v>1383</v>
      </c>
      <c r="D1385" s="1">
        <f t="shared" si="43"/>
        <v>402.77500000001572</v>
      </c>
      <c r="E1385" s="2" t="s">
        <v>1383</v>
      </c>
    </row>
    <row r="1386" spans="1:5" x14ac:dyDescent="0.2">
      <c r="A1386" s="1">
        <f t="shared" si="42"/>
        <v>403.20000000001573</v>
      </c>
      <c r="B1386" s="2" t="s">
        <v>1384</v>
      </c>
      <c r="D1386" s="1">
        <f t="shared" si="43"/>
        <v>402.95000000001573</v>
      </c>
      <c r="E1386" s="2" t="s">
        <v>1384</v>
      </c>
    </row>
    <row r="1387" spans="1:5" x14ac:dyDescent="0.2">
      <c r="A1387" s="1">
        <f t="shared" si="42"/>
        <v>403.37500000001575</v>
      </c>
      <c r="B1387" s="2" t="s">
        <v>1385</v>
      </c>
      <c r="D1387" s="1">
        <f t="shared" si="43"/>
        <v>403.12500000001575</v>
      </c>
      <c r="E1387" s="2" t="s">
        <v>1385</v>
      </c>
    </row>
    <row r="1388" spans="1:5" x14ac:dyDescent="0.2">
      <c r="A1388" s="1">
        <f t="shared" si="42"/>
        <v>403.55000000001576</v>
      </c>
      <c r="B1388" s="2" t="s">
        <v>1386</v>
      </c>
      <c r="D1388" s="1">
        <f t="shared" si="43"/>
        <v>403.30000000001576</v>
      </c>
      <c r="E1388" s="2" t="s">
        <v>1386</v>
      </c>
    </row>
    <row r="1389" spans="1:5" x14ac:dyDescent="0.2">
      <c r="A1389" s="1">
        <f t="shared" si="42"/>
        <v>403.72500000001577</v>
      </c>
      <c r="B1389" s="2" t="s">
        <v>1387</v>
      </c>
      <c r="D1389" s="1">
        <f t="shared" si="43"/>
        <v>403.47500000001577</v>
      </c>
      <c r="E1389" s="2" t="s">
        <v>1387</v>
      </c>
    </row>
    <row r="1390" spans="1:5" x14ac:dyDescent="0.2">
      <c r="A1390" s="1">
        <f t="shared" si="42"/>
        <v>403.90000000001578</v>
      </c>
      <c r="B1390" s="2" t="s">
        <v>1388</v>
      </c>
      <c r="D1390" s="1">
        <f t="shared" si="43"/>
        <v>403.65000000001578</v>
      </c>
      <c r="E1390" s="2" t="s">
        <v>1388</v>
      </c>
    </row>
    <row r="1391" spans="1:5" x14ac:dyDescent="0.2">
      <c r="A1391" s="1">
        <f t="shared" si="42"/>
        <v>404.07500000001579</v>
      </c>
      <c r="B1391" s="2" t="s">
        <v>1389</v>
      </c>
      <c r="D1391" s="1">
        <f t="shared" si="43"/>
        <v>403.82500000001579</v>
      </c>
      <c r="E1391" s="2" t="s">
        <v>1389</v>
      </c>
    </row>
    <row r="1392" spans="1:5" x14ac:dyDescent="0.2">
      <c r="A1392" s="1">
        <f t="shared" si="42"/>
        <v>404.2500000000158</v>
      </c>
      <c r="B1392" s="2" t="s">
        <v>1390</v>
      </c>
      <c r="D1392" s="1">
        <f t="shared" si="43"/>
        <v>404.0000000000158</v>
      </c>
      <c r="E1392" s="2" t="s">
        <v>1390</v>
      </c>
    </row>
    <row r="1393" spans="1:5" x14ac:dyDescent="0.2">
      <c r="A1393" s="1">
        <f t="shared" si="42"/>
        <v>404.42500000001581</v>
      </c>
      <c r="B1393" s="2" t="s">
        <v>1391</v>
      </c>
      <c r="D1393" s="1">
        <f t="shared" si="43"/>
        <v>404.17500000001581</v>
      </c>
      <c r="E1393" s="2" t="s">
        <v>1391</v>
      </c>
    </row>
    <row r="1394" spans="1:5" x14ac:dyDescent="0.2">
      <c r="A1394" s="1">
        <f t="shared" si="42"/>
        <v>404.60000000001583</v>
      </c>
      <c r="B1394" s="2" t="s">
        <v>1392</v>
      </c>
      <c r="D1394" s="1">
        <f t="shared" si="43"/>
        <v>404.35000000001583</v>
      </c>
      <c r="E1394" s="2" t="s">
        <v>1392</v>
      </c>
    </row>
    <row r="1395" spans="1:5" x14ac:dyDescent="0.2">
      <c r="A1395" s="1">
        <f t="shared" si="42"/>
        <v>404.77500000001584</v>
      </c>
      <c r="B1395" s="2" t="s">
        <v>1393</v>
      </c>
      <c r="D1395" s="1">
        <f t="shared" si="43"/>
        <v>404.52500000001584</v>
      </c>
      <c r="E1395" s="2" t="s">
        <v>1393</v>
      </c>
    </row>
    <row r="1396" spans="1:5" x14ac:dyDescent="0.2">
      <c r="A1396" s="1">
        <f t="shared" si="42"/>
        <v>404.95000000001585</v>
      </c>
      <c r="B1396" s="2" t="s">
        <v>1394</v>
      </c>
      <c r="D1396" s="1">
        <f t="shared" si="43"/>
        <v>404.70000000001585</v>
      </c>
      <c r="E1396" s="2" t="s">
        <v>1394</v>
      </c>
    </row>
    <row r="1397" spans="1:5" x14ac:dyDescent="0.2">
      <c r="A1397" s="1">
        <f t="shared" si="42"/>
        <v>405.12500000001586</v>
      </c>
      <c r="B1397" s="2" t="s">
        <v>1395</v>
      </c>
      <c r="D1397" s="1">
        <f t="shared" si="43"/>
        <v>404.87500000001586</v>
      </c>
      <c r="E1397" s="2" t="s">
        <v>1395</v>
      </c>
    </row>
    <row r="1398" spans="1:5" x14ac:dyDescent="0.2">
      <c r="A1398" s="1">
        <f t="shared" si="42"/>
        <v>405.30000000001587</v>
      </c>
      <c r="B1398" s="2" t="s">
        <v>1396</v>
      </c>
      <c r="D1398" s="1">
        <f t="shared" si="43"/>
        <v>405.05000000001587</v>
      </c>
      <c r="E1398" s="2" t="s">
        <v>1396</v>
      </c>
    </row>
    <row r="1399" spans="1:5" x14ac:dyDescent="0.2">
      <c r="A1399" s="1">
        <f t="shared" si="42"/>
        <v>405.47500000001588</v>
      </c>
      <c r="B1399" s="2" t="s">
        <v>1397</v>
      </c>
      <c r="D1399" s="1">
        <f t="shared" si="43"/>
        <v>405.22500000001588</v>
      </c>
      <c r="E1399" s="2" t="s">
        <v>1397</v>
      </c>
    </row>
    <row r="1400" spans="1:5" x14ac:dyDescent="0.2">
      <c r="A1400" s="1">
        <f t="shared" si="42"/>
        <v>405.65000000001589</v>
      </c>
      <c r="B1400" s="2" t="s">
        <v>1398</v>
      </c>
      <c r="D1400" s="1">
        <f t="shared" si="43"/>
        <v>405.40000000001589</v>
      </c>
      <c r="E1400" s="2" t="s">
        <v>1398</v>
      </c>
    </row>
    <row r="1401" spans="1:5" x14ac:dyDescent="0.2">
      <c r="A1401" s="1">
        <f t="shared" si="42"/>
        <v>405.8250000000159</v>
      </c>
      <c r="B1401" s="2" t="s">
        <v>1399</v>
      </c>
      <c r="D1401" s="1">
        <f t="shared" si="43"/>
        <v>405.5750000000159</v>
      </c>
      <c r="E1401" s="2" t="s">
        <v>1399</v>
      </c>
    </row>
    <row r="1402" spans="1:5" x14ac:dyDescent="0.2">
      <c r="A1402" s="1">
        <f t="shared" si="42"/>
        <v>406.00000000001592</v>
      </c>
      <c r="B1402" s="2" t="s">
        <v>1400</v>
      </c>
      <c r="D1402" s="1">
        <f t="shared" si="43"/>
        <v>405.75000000001592</v>
      </c>
      <c r="E1402" s="2" t="s">
        <v>1400</v>
      </c>
    </row>
    <row r="1403" spans="1:5" x14ac:dyDescent="0.2">
      <c r="A1403" s="1">
        <f t="shared" si="42"/>
        <v>406.17500000001593</v>
      </c>
      <c r="B1403" s="2" t="s">
        <v>1401</v>
      </c>
      <c r="D1403" s="1">
        <f t="shared" si="43"/>
        <v>405.92500000001593</v>
      </c>
      <c r="E1403" s="2" t="s">
        <v>1401</v>
      </c>
    </row>
    <row r="1404" spans="1:5" x14ac:dyDescent="0.2">
      <c r="A1404" s="1">
        <f t="shared" si="42"/>
        <v>406.35000000001594</v>
      </c>
      <c r="B1404" s="2" t="s">
        <v>1402</v>
      </c>
      <c r="D1404" s="1">
        <f t="shared" si="43"/>
        <v>406.10000000001594</v>
      </c>
      <c r="E1404" s="2" t="s">
        <v>1402</v>
      </c>
    </row>
    <row r="1405" spans="1:5" x14ac:dyDescent="0.2">
      <c r="A1405" s="1">
        <f t="shared" si="42"/>
        <v>406.52500000001595</v>
      </c>
      <c r="B1405" s="2" t="s">
        <v>1403</v>
      </c>
      <c r="D1405" s="1">
        <f t="shared" si="43"/>
        <v>406.27500000001595</v>
      </c>
      <c r="E1405" s="2" t="s">
        <v>1403</v>
      </c>
    </row>
    <row r="1406" spans="1:5" x14ac:dyDescent="0.2">
      <c r="A1406" s="1">
        <f t="shared" si="42"/>
        <v>406.70000000001596</v>
      </c>
      <c r="B1406" s="2" t="s">
        <v>1404</v>
      </c>
      <c r="D1406" s="1">
        <f t="shared" si="43"/>
        <v>406.45000000001596</v>
      </c>
      <c r="E1406" s="2" t="s">
        <v>1404</v>
      </c>
    </row>
    <row r="1407" spans="1:5" x14ac:dyDescent="0.2">
      <c r="A1407" s="1">
        <f t="shared" si="42"/>
        <v>406.87500000001597</v>
      </c>
      <c r="B1407" s="2" t="s">
        <v>1405</v>
      </c>
      <c r="D1407" s="1">
        <f t="shared" si="43"/>
        <v>406.62500000001597</v>
      </c>
      <c r="E1407" s="2" t="s">
        <v>1405</v>
      </c>
    </row>
    <row r="1408" spans="1:5" x14ac:dyDescent="0.2">
      <c r="A1408" s="1">
        <f t="shared" si="42"/>
        <v>407.05000000001598</v>
      </c>
      <c r="B1408" s="2" t="s">
        <v>1406</v>
      </c>
      <c r="D1408" s="1">
        <f t="shared" si="43"/>
        <v>406.80000000001598</v>
      </c>
      <c r="E1408" s="2" t="s">
        <v>1406</v>
      </c>
    </row>
    <row r="1409" spans="1:5" x14ac:dyDescent="0.2">
      <c r="A1409" s="1">
        <f t="shared" si="42"/>
        <v>407.225000000016</v>
      </c>
      <c r="B1409" s="2" t="s">
        <v>1407</v>
      </c>
      <c r="D1409" s="1">
        <f t="shared" si="43"/>
        <v>406.975000000016</v>
      </c>
      <c r="E1409" s="2" t="s">
        <v>1407</v>
      </c>
    </row>
    <row r="1410" spans="1:5" x14ac:dyDescent="0.2">
      <c r="A1410" s="1">
        <f t="shared" si="42"/>
        <v>407.40000000001601</v>
      </c>
      <c r="B1410" s="2" t="s">
        <v>1408</v>
      </c>
      <c r="D1410" s="1">
        <f t="shared" si="43"/>
        <v>407.15000000001601</v>
      </c>
      <c r="E1410" s="2" t="s">
        <v>1408</v>
      </c>
    </row>
    <row r="1411" spans="1:5" x14ac:dyDescent="0.2">
      <c r="A1411" s="1">
        <f t="shared" si="42"/>
        <v>407.57500000001602</v>
      </c>
      <c r="B1411" s="2" t="s">
        <v>1409</v>
      </c>
      <c r="D1411" s="1">
        <f t="shared" si="43"/>
        <v>407.32500000001602</v>
      </c>
      <c r="E1411" s="2" t="s">
        <v>1409</v>
      </c>
    </row>
    <row r="1412" spans="1:5" x14ac:dyDescent="0.2">
      <c r="A1412" s="1">
        <f t="shared" ref="A1412:A1475" si="44">A1411+0.175</f>
        <v>407.75000000001603</v>
      </c>
      <c r="B1412" s="2" t="s">
        <v>1410</v>
      </c>
      <c r="D1412" s="1">
        <f t="shared" ref="D1412:D1475" si="45">D1411+0.175</f>
        <v>407.50000000001603</v>
      </c>
      <c r="E1412" s="2" t="s">
        <v>1410</v>
      </c>
    </row>
    <row r="1413" spans="1:5" x14ac:dyDescent="0.2">
      <c r="A1413" s="1">
        <f t="shared" si="44"/>
        <v>407.92500000001604</v>
      </c>
      <c r="B1413" s="2" t="s">
        <v>1411</v>
      </c>
      <c r="D1413" s="1">
        <f t="shared" si="45"/>
        <v>407.67500000001604</v>
      </c>
      <c r="E1413" s="2" t="s">
        <v>1411</v>
      </c>
    </row>
    <row r="1414" spans="1:5" x14ac:dyDescent="0.2">
      <c r="A1414" s="1">
        <f t="shared" si="44"/>
        <v>408.10000000001605</v>
      </c>
      <c r="B1414" s="2" t="s">
        <v>1412</v>
      </c>
      <c r="D1414" s="1">
        <f t="shared" si="45"/>
        <v>407.85000000001605</v>
      </c>
      <c r="E1414" s="2" t="s">
        <v>1412</v>
      </c>
    </row>
    <row r="1415" spans="1:5" x14ac:dyDescent="0.2">
      <c r="A1415" s="1">
        <f t="shared" si="44"/>
        <v>408.27500000001606</v>
      </c>
      <c r="B1415" s="2" t="s">
        <v>1413</v>
      </c>
      <c r="D1415" s="1">
        <f t="shared" si="45"/>
        <v>408.02500000001606</v>
      </c>
      <c r="E1415" s="2" t="s">
        <v>1413</v>
      </c>
    </row>
    <row r="1416" spans="1:5" x14ac:dyDescent="0.2">
      <c r="A1416" s="1">
        <f t="shared" si="44"/>
        <v>408.45000000001608</v>
      </c>
      <c r="B1416" s="2" t="s">
        <v>1414</v>
      </c>
      <c r="D1416" s="1">
        <f t="shared" si="45"/>
        <v>408.20000000001608</v>
      </c>
      <c r="E1416" s="2" t="s">
        <v>1414</v>
      </c>
    </row>
    <row r="1417" spans="1:5" x14ac:dyDescent="0.2">
      <c r="A1417" s="1">
        <f t="shared" si="44"/>
        <v>408.62500000001609</v>
      </c>
      <c r="B1417" s="2" t="s">
        <v>1415</v>
      </c>
      <c r="D1417" s="1">
        <f t="shared" si="45"/>
        <v>408.37500000001609</v>
      </c>
      <c r="E1417" s="2" t="s">
        <v>1415</v>
      </c>
    </row>
    <row r="1418" spans="1:5" x14ac:dyDescent="0.2">
      <c r="A1418" s="1">
        <f t="shared" si="44"/>
        <v>408.8000000000161</v>
      </c>
      <c r="B1418" s="2" t="s">
        <v>1416</v>
      </c>
      <c r="D1418" s="1">
        <f t="shared" si="45"/>
        <v>408.5500000000161</v>
      </c>
      <c r="E1418" s="2" t="s">
        <v>1416</v>
      </c>
    </row>
    <row r="1419" spans="1:5" x14ac:dyDescent="0.2">
      <c r="A1419" s="1">
        <f t="shared" si="44"/>
        <v>408.97500000001611</v>
      </c>
      <c r="B1419" s="2" t="s">
        <v>1417</v>
      </c>
      <c r="D1419" s="1">
        <f t="shared" si="45"/>
        <v>408.72500000001611</v>
      </c>
      <c r="E1419" s="2" t="s">
        <v>1417</v>
      </c>
    </row>
    <row r="1420" spans="1:5" x14ac:dyDescent="0.2">
      <c r="A1420" s="1">
        <f t="shared" si="44"/>
        <v>409.15000000001612</v>
      </c>
      <c r="B1420" s="2" t="s">
        <v>1418</v>
      </c>
      <c r="D1420" s="1">
        <f t="shared" si="45"/>
        <v>408.90000000001612</v>
      </c>
      <c r="E1420" s="2" t="s">
        <v>1418</v>
      </c>
    </row>
    <row r="1421" spans="1:5" x14ac:dyDescent="0.2">
      <c r="A1421" s="1">
        <f t="shared" si="44"/>
        <v>409.32500000001613</v>
      </c>
      <c r="B1421" s="2" t="s">
        <v>1419</v>
      </c>
      <c r="D1421" s="1">
        <f t="shared" si="45"/>
        <v>409.07500000001613</v>
      </c>
      <c r="E1421" s="2" t="s">
        <v>1419</v>
      </c>
    </row>
    <row r="1422" spans="1:5" x14ac:dyDescent="0.2">
      <c r="A1422" s="1">
        <f t="shared" si="44"/>
        <v>409.50000000001614</v>
      </c>
      <c r="B1422" s="2" t="s">
        <v>1420</v>
      </c>
      <c r="D1422" s="1">
        <f t="shared" si="45"/>
        <v>409.25000000001614</v>
      </c>
      <c r="E1422" s="2" t="s">
        <v>1420</v>
      </c>
    </row>
    <row r="1423" spans="1:5" x14ac:dyDescent="0.2">
      <c r="A1423" s="1">
        <f t="shared" si="44"/>
        <v>409.67500000001615</v>
      </c>
      <c r="B1423" s="2" t="s">
        <v>1421</v>
      </c>
      <c r="D1423" s="1">
        <f t="shared" si="45"/>
        <v>409.42500000001615</v>
      </c>
      <c r="E1423" s="2" t="s">
        <v>1421</v>
      </c>
    </row>
    <row r="1424" spans="1:5" x14ac:dyDescent="0.2">
      <c r="A1424" s="1">
        <f t="shared" si="44"/>
        <v>409.85000000001617</v>
      </c>
      <c r="B1424" s="2" t="s">
        <v>1422</v>
      </c>
      <c r="D1424" s="1">
        <f t="shared" si="45"/>
        <v>409.60000000001617</v>
      </c>
      <c r="E1424" s="2" t="s">
        <v>1422</v>
      </c>
    </row>
    <row r="1425" spans="1:5" x14ac:dyDescent="0.2">
      <c r="A1425" s="1">
        <f t="shared" si="44"/>
        <v>410.02500000001618</v>
      </c>
      <c r="B1425" s="2" t="s">
        <v>1423</v>
      </c>
      <c r="D1425" s="1">
        <f t="shared" si="45"/>
        <v>409.77500000001618</v>
      </c>
      <c r="E1425" s="2" t="s">
        <v>1423</v>
      </c>
    </row>
    <row r="1426" spans="1:5" x14ac:dyDescent="0.2">
      <c r="A1426" s="1">
        <f t="shared" si="44"/>
        <v>410.20000000001619</v>
      </c>
      <c r="B1426" s="2" t="s">
        <v>1424</v>
      </c>
      <c r="D1426" s="1">
        <f t="shared" si="45"/>
        <v>409.95000000001619</v>
      </c>
      <c r="E1426" s="2" t="s">
        <v>1424</v>
      </c>
    </row>
    <row r="1427" spans="1:5" x14ac:dyDescent="0.2">
      <c r="A1427" s="1">
        <f t="shared" si="44"/>
        <v>410.3750000000162</v>
      </c>
      <c r="B1427" s="2" t="s">
        <v>1425</v>
      </c>
      <c r="D1427" s="1">
        <f t="shared" si="45"/>
        <v>410.1250000000162</v>
      </c>
      <c r="E1427" s="2" t="s">
        <v>1425</v>
      </c>
    </row>
    <row r="1428" spans="1:5" x14ac:dyDescent="0.2">
      <c r="A1428" s="1">
        <f t="shared" si="44"/>
        <v>410.55000000001621</v>
      </c>
      <c r="B1428" s="2" t="s">
        <v>1426</v>
      </c>
      <c r="D1428" s="1">
        <f t="shared" si="45"/>
        <v>410.30000000001621</v>
      </c>
      <c r="E1428" s="2" t="s">
        <v>1426</v>
      </c>
    </row>
    <row r="1429" spans="1:5" x14ac:dyDescent="0.2">
      <c r="A1429" s="1">
        <f t="shared" si="44"/>
        <v>410.72500000001622</v>
      </c>
      <c r="B1429" s="2" t="s">
        <v>1427</v>
      </c>
      <c r="D1429" s="1">
        <f t="shared" si="45"/>
        <v>410.47500000001622</v>
      </c>
      <c r="E1429" s="2" t="s">
        <v>1427</v>
      </c>
    </row>
    <row r="1430" spans="1:5" x14ac:dyDescent="0.2">
      <c r="A1430" s="1">
        <f t="shared" si="44"/>
        <v>410.90000000001623</v>
      </c>
      <c r="B1430" s="2" t="s">
        <v>1428</v>
      </c>
      <c r="D1430" s="1">
        <f t="shared" si="45"/>
        <v>410.65000000001623</v>
      </c>
      <c r="E1430" s="2" t="s">
        <v>1428</v>
      </c>
    </row>
    <row r="1431" spans="1:5" x14ac:dyDescent="0.2">
      <c r="A1431" s="1">
        <f t="shared" si="44"/>
        <v>411.07500000001625</v>
      </c>
      <c r="B1431" s="2" t="s">
        <v>1429</v>
      </c>
      <c r="D1431" s="1">
        <f t="shared" si="45"/>
        <v>410.82500000001625</v>
      </c>
      <c r="E1431" s="2" t="s">
        <v>1429</v>
      </c>
    </row>
    <row r="1432" spans="1:5" x14ac:dyDescent="0.2">
      <c r="A1432" s="1">
        <f t="shared" si="44"/>
        <v>411.25000000001626</v>
      </c>
      <c r="B1432" s="2" t="s">
        <v>1430</v>
      </c>
      <c r="D1432" s="1">
        <f t="shared" si="45"/>
        <v>411.00000000001626</v>
      </c>
      <c r="E1432" s="2" t="s">
        <v>1430</v>
      </c>
    </row>
    <row r="1433" spans="1:5" x14ac:dyDescent="0.2">
      <c r="A1433" s="1">
        <f t="shared" si="44"/>
        <v>411.42500000001627</v>
      </c>
      <c r="B1433" s="2" t="s">
        <v>1431</v>
      </c>
      <c r="D1433" s="1">
        <f t="shared" si="45"/>
        <v>411.17500000001627</v>
      </c>
      <c r="E1433" s="2" t="s">
        <v>1431</v>
      </c>
    </row>
    <row r="1434" spans="1:5" x14ac:dyDescent="0.2">
      <c r="A1434" s="1">
        <f t="shared" si="44"/>
        <v>411.60000000001628</v>
      </c>
      <c r="B1434" s="2" t="s">
        <v>1432</v>
      </c>
      <c r="D1434" s="1">
        <f t="shared" si="45"/>
        <v>411.35000000001628</v>
      </c>
      <c r="E1434" s="2" t="s">
        <v>1432</v>
      </c>
    </row>
    <row r="1435" spans="1:5" x14ac:dyDescent="0.2">
      <c r="A1435" s="1">
        <f t="shared" si="44"/>
        <v>411.77500000001629</v>
      </c>
      <c r="B1435" s="2" t="s">
        <v>1433</v>
      </c>
      <c r="D1435" s="1">
        <f t="shared" si="45"/>
        <v>411.52500000001629</v>
      </c>
      <c r="E1435" s="2" t="s">
        <v>1433</v>
      </c>
    </row>
    <row r="1436" spans="1:5" x14ac:dyDescent="0.2">
      <c r="A1436" s="1">
        <f t="shared" si="44"/>
        <v>411.9500000000163</v>
      </c>
      <c r="B1436" s="2" t="s">
        <v>1434</v>
      </c>
      <c r="D1436" s="1">
        <f t="shared" si="45"/>
        <v>411.7000000000163</v>
      </c>
      <c r="E1436" s="2" t="s">
        <v>1434</v>
      </c>
    </row>
    <row r="1437" spans="1:5" x14ac:dyDescent="0.2">
      <c r="A1437" s="1">
        <f t="shared" si="44"/>
        <v>412.12500000001631</v>
      </c>
      <c r="B1437" s="2" t="s">
        <v>1435</v>
      </c>
      <c r="D1437" s="1">
        <f t="shared" si="45"/>
        <v>411.87500000001631</v>
      </c>
      <c r="E1437" s="2" t="s">
        <v>1435</v>
      </c>
    </row>
    <row r="1438" spans="1:5" x14ac:dyDescent="0.2">
      <c r="A1438" s="1">
        <f t="shared" si="44"/>
        <v>412.30000000001633</v>
      </c>
      <c r="B1438" s="2" t="s">
        <v>1436</v>
      </c>
      <c r="D1438" s="1">
        <f t="shared" si="45"/>
        <v>412.05000000001633</v>
      </c>
      <c r="E1438" s="2" t="s">
        <v>1436</v>
      </c>
    </row>
    <row r="1439" spans="1:5" x14ac:dyDescent="0.2">
      <c r="A1439" s="1">
        <f t="shared" si="44"/>
        <v>412.47500000001634</v>
      </c>
      <c r="B1439" s="2" t="s">
        <v>1437</v>
      </c>
      <c r="D1439" s="1">
        <f t="shared" si="45"/>
        <v>412.22500000001634</v>
      </c>
      <c r="E1439" s="2" t="s">
        <v>1437</v>
      </c>
    </row>
    <row r="1440" spans="1:5" x14ac:dyDescent="0.2">
      <c r="A1440" s="1">
        <f t="shared" si="44"/>
        <v>412.65000000001635</v>
      </c>
      <c r="B1440" s="2" t="s">
        <v>1438</v>
      </c>
      <c r="D1440" s="1">
        <f t="shared" si="45"/>
        <v>412.40000000001635</v>
      </c>
      <c r="E1440" s="2" t="s">
        <v>1438</v>
      </c>
    </row>
    <row r="1441" spans="1:5" x14ac:dyDescent="0.2">
      <c r="A1441" s="1">
        <f t="shared" si="44"/>
        <v>412.82500000001636</v>
      </c>
      <c r="B1441" s="2" t="s">
        <v>1439</v>
      </c>
      <c r="D1441" s="1">
        <f t="shared" si="45"/>
        <v>412.57500000001636</v>
      </c>
      <c r="E1441" s="2" t="s">
        <v>1439</v>
      </c>
    </row>
    <row r="1442" spans="1:5" x14ac:dyDescent="0.2">
      <c r="A1442" s="1">
        <f t="shared" si="44"/>
        <v>413.00000000001637</v>
      </c>
      <c r="B1442" s="2" t="s">
        <v>1440</v>
      </c>
      <c r="D1442" s="1">
        <f t="shared" si="45"/>
        <v>412.75000000001637</v>
      </c>
      <c r="E1442" s="2" t="s">
        <v>1440</v>
      </c>
    </row>
    <row r="1443" spans="1:5" x14ac:dyDescent="0.2">
      <c r="A1443" s="1">
        <f t="shared" si="44"/>
        <v>413.17500000001638</v>
      </c>
      <c r="B1443" s="2" t="s">
        <v>1441</v>
      </c>
      <c r="D1443" s="1">
        <f t="shared" si="45"/>
        <v>412.92500000001638</v>
      </c>
      <c r="E1443" s="2" t="s">
        <v>1441</v>
      </c>
    </row>
    <row r="1444" spans="1:5" x14ac:dyDescent="0.2">
      <c r="A1444" s="1">
        <f t="shared" si="44"/>
        <v>413.35000000001639</v>
      </c>
      <c r="B1444" s="2" t="s">
        <v>1442</v>
      </c>
      <c r="D1444" s="1">
        <f t="shared" si="45"/>
        <v>413.10000000001639</v>
      </c>
      <c r="E1444" s="2" t="s">
        <v>1442</v>
      </c>
    </row>
    <row r="1445" spans="1:5" x14ac:dyDescent="0.2">
      <c r="A1445" s="1">
        <f t="shared" si="44"/>
        <v>413.52500000001641</v>
      </c>
      <c r="B1445" s="2" t="s">
        <v>1443</v>
      </c>
      <c r="D1445" s="1">
        <f t="shared" si="45"/>
        <v>413.27500000001641</v>
      </c>
      <c r="E1445" s="2" t="s">
        <v>1443</v>
      </c>
    </row>
    <row r="1446" spans="1:5" x14ac:dyDescent="0.2">
      <c r="A1446" s="1">
        <f t="shared" si="44"/>
        <v>413.70000000001642</v>
      </c>
      <c r="B1446" s="2" t="s">
        <v>1444</v>
      </c>
      <c r="D1446" s="1">
        <f t="shared" si="45"/>
        <v>413.45000000001642</v>
      </c>
      <c r="E1446" s="2" t="s">
        <v>1444</v>
      </c>
    </row>
    <row r="1447" spans="1:5" x14ac:dyDescent="0.2">
      <c r="A1447" s="1">
        <f t="shared" si="44"/>
        <v>413.87500000001643</v>
      </c>
      <c r="B1447" s="2" t="s">
        <v>1445</v>
      </c>
      <c r="D1447" s="1">
        <f t="shared" si="45"/>
        <v>413.62500000001643</v>
      </c>
      <c r="E1447" s="2" t="s">
        <v>1445</v>
      </c>
    </row>
    <row r="1448" spans="1:5" x14ac:dyDescent="0.2">
      <c r="A1448" s="1">
        <f t="shared" si="44"/>
        <v>414.05000000001644</v>
      </c>
      <c r="B1448" s="2" t="s">
        <v>1446</v>
      </c>
      <c r="D1448" s="1">
        <f t="shared" si="45"/>
        <v>413.80000000001644</v>
      </c>
      <c r="E1448" s="2" t="s">
        <v>1446</v>
      </c>
    </row>
    <row r="1449" spans="1:5" x14ac:dyDescent="0.2">
      <c r="A1449" s="1">
        <f t="shared" si="44"/>
        <v>414.22500000001645</v>
      </c>
      <c r="B1449" s="2" t="s">
        <v>1447</v>
      </c>
      <c r="D1449" s="1">
        <f t="shared" si="45"/>
        <v>413.97500000001645</v>
      </c>
      <c r="E1449" s="2" t="s">
        <v>1447</v>
      </c>
    </row>
    <row r="1450" spans="1:5" x14ac:dyDescent="0.2">
      <c r="A1450" s="1">
        <f t="shared" si="44"/>
        <v>414.40000000001646</v>
      </c>
      <c r="B1450" s="2" t="s">
        <v>1448</v>
      </c>
      <c r="D1450" s="1">
        <f t="shared" si="45"/>
        <v>414.15000000001646</v>
      </c>
      <c r="E1450" s="2" t="s">
        <v>1448</v>
      </c>
    </row>
    <row r="1451" spans="1:5" x14ac:dyDescent="0.2">
      <c r="A1451" s="1">
        <f t="shared" si="44"/>
        <v>414.57500000001647</v>
      </c>
      <c r="B1451" s="2" t="s">
        <v>1449</v>
      </c>
      <c r="D1451" s="1">
        <f t="shared" si="45"/>
        <v>414.32500000001647</v>
      </c>
      <c r="E1451" s="2" t="s">
        <v>1449</v>
      </c>
    </row>
    <row r="1452" spans="1:5" x14ac:dyDescent="0.2">
      <c r="A1452" s="1">
        <f t="shared" si="44"/>
        <v>414.75000000001648</v>
      </c>
      <c r="B1452" s="2" t="s">
        <v>1450</v>
      </c>
      <c r="D1452" s="1">
        <f t="shared" si="45"/>
        <v>414.50000000001648</v>
      </c>
      <c r="E1452" s="2" t="s">
        <v>1450</v>
      </c>
    </row>
    <row r="1453" spans="1:5" x14ac:dyDescent="0.2">
      <c r="A1453" s="1">
        <f t="shared" si="44"/>
        <v>414.9250000000165</v>
      </c>
      <c r="B1453" s="2" t="s">
        <v>1451</v>
      </c>
      <c r="D1453" s="1">
        <f t="shared" si="45"/>
        <v>414.6750000000165</v>
      </c>
      <c r="E1453" s="2" t="s">
        <v>1451</v>
      </c>
    </row>
    <row r="1454" spans="1:5" x14ac:dyDescent="0.2">
      <c r="A1454" s="1">
        <f t="shared" si="44"/>
        <v>415.10000000001651</v>
      </c>
      <c r="B1454" s="2" t="s">
        <v>1452</v>
      </c>
      <c r="D1454" s="1">
        <f t="shared" si="45"/>
        <v>414.85000000001651</v>
      </c>
      <c r="E1454" s="2" t="s">
        <v>1452</v>
      </c>
    </row>
    <row r="1455" spans="1:5" x14ac:dyDescent="0.2">
      <c r="A1455" s="1">
        <f t="shared" si="44"/>
        <v>415.27500000001652</v>
      </c>
      <c r="B1455" s="2" t="s">
        <v>1453</v>
      </c>
      <c r="D1455" s="1">
        <f t="shared" si="45"/>
        <v>415.02500000001652</v>
      </c>
      <c r="E1455" s="2" t="s">
        <v>1453</v>
      </c>
    </row>
    <row r="1456" spans="1:5" x14ac:dyDescent="0.2">
      <c r="A1456" s="1">
        <f t="shared" si="44"/>
        <v>415.45000000001653</v>
      </c>
      <c r="B1456" s="2" t="s">
        <v>1454</v>
      </c>
      <c r="D1456" s="1">
        <f t="shared" si="45"/>
        <v>415.20000000001653</v>
      </c>
      <c r="E1456" s="2" t="s">
        <v>1454</v>
      </c>
    </row>
    <row r="1457" spans="1:5" x14ac:dyDescent="0.2">
      <c r="A1457" s="1">
        <f t="shared" si="44"/>
        <v>415.62500000001654</v>
      </c>
      <c r="B1457" s="2" t="s">
        <v>1455</v>
      </c>
      <c r="D1457" s="1">
        <f t="shared" si="45"/>
        <v>415.37500000001654</v>
      </c>
      <c r="E1457" s="2" t="s">
        <v>1455</v>
      </c>
    </row>
    <row r="1458" spans="1:5" x14ac:dyDescent="0.2">
      <c r="A1458" s="1">
        <f t="shared" si="44"/>
        <v>415.80000000001655</v>
      </c>
      <c r="B1458" s="2" t="s">
        <v>1456</v>
      </c>
      <c r="D1458" s="1">
        <f t="shared" si="45"/>
        <v>415.55000000001655</v>
      </c>
      <c r="E1458" s="2" t="s">
        <v>1456</v>
      </c>
    </row>
    <row r="1459" spans="1:5" x14ac:dyDescent="0.2">
      <c r="A1459" s="1">
        <f t="shared" si="44"/>
        <v>415.97500000001656</v>
      </c>
      <c r="B1459" s="2" t="s">
        <v>1457</v>
      </c>
      <c r="D1459" s="1">
        <f t="shared" si="45"/>
        <v>415.72500000001656</v>
      </c>
      <c r="E1459" s="2" t="s">
        <v>1457</v>
      </c>
    </row>
    <row r="1460" spans="1:5" x14ac:dyDescent="0.2">
      <c r="A1460" s="1">
        <f t="shared" si="44"/>
        <v>416.15000000001658</v>
      </c>
      <c r="B1460" s="2" t="s">
        <v>1458</v>
      </c>
      <c r="D1460" s="1">
        <f t="shared" si="45"/>
        <v>415.90000000001658</v>
      </c>
      <c r="E1460" s="2" t="s">
        <v>1458</v>
      </c>
    </row>
    <row r="1461" spans="1:5" x14ac:dyDescent="0.2">
      <c r="A1461" s="1">
        <f t="shared" si="44"/>
        <v>416.32500000001659</v>
      </c>
      <c r="B1461" s="2" t="s">
        <v>1459</v>
      </c>
      <c r="D1461" s="1">
        <f t="shared" si="45"/>
        <v>416.07500000001659</v>
      </c>
      <c r="E1461" s="2" t="s">
        <v>1459</v>
      </c>
    </row>
    <row r="1462" spans="1:5" x14ac:dyDescent="0.2">
      <c r="A1462" s="1">
        <f t="shared" si="44"/>
        <v>416.5000000000166</v>
      </c>
      <c r="B1462" s="2" t="s">
        <v>1460</v>
      </c>
      <c r="D1462" s="1">
        <f t="shared" si="45"/>
        <v>416.2500000000166</v>
      </c>
      <c r="E1462" s="2" t="s">
        <v>1460</v>
      </c>
    </row>
    <row r="1463" spans="1:5" x14ac:dyDescent="0.2">
      <c r="A1463" s="1">
        <f t="shared" si="44"/>
        <v>416.67500000001661</v>
      </c>
      <c r="B1463" s="2" t="s">
        <v>1461</v>
      </c>
      <c r="D1463" s="1">
        <f t="shared" si="45"/>
        <v>416.42500000001661</v>
      </c>
      <c r="E1463" s="2" t="s">
        <v>1461</v>
      </c>
    </row>
    <row r="1464" spans="1:5" x14ac:dyDescent="0.2">
      <c r="A1464" s="1">
        <f t="shared" si="44"/>
        <v>416.85000000001662</v>
      </c>
      <c r="B1464" s="2" t="s">
        <v>1462</v>
      </c>
      <c r="D1464" s="1">
        <f t="shared" si="45"/>
        <v>416.60000000001662</v>
      </c>
      <c r="E1464" s="2" t="s">
        <v>1462</v>
      </c>
    </row>
    <row r="1465" spans="1:5" x14ac:dyDescent="0.2">
      <c r="A1465" s="1">
        <f t="shared" si="44"/>
        <v>417.02500000001663</v>
      </c>
      <c r="B1465" s="2" t="s">
        <v>1463</v>
      </c>
      <c r="D1465" s="1">
        <f t="shared" si="45"/>
        <v>416.77500000001663</v>
      </c>
      <c r="E1465" s="2" t="s">
        <v>1463</v>
      </c>
    </row>
    <row r="1466" spans="1:5" x14ac:dyDescent="0.2">
      <c r="A1466" s="1">
        <f t="shared" si="44"/>
        <v>417.20000000001664</v>
      </c>
      <c r="B1466" s="2" t="s">
        <v>1464</v>
      </c>
      <c r="D1466" s="1">
        <f t="shared" si="45"/>
        <v>416.95000000001664</v>
      </c>
      <c r="E1466" s="2" t="s">
        <v>1464</v>
      </c>
    </row>
    <row r="1467" spans="1:5" x14ac:dyDescent="0.2">
      <c r="A1467" s="1">
        <f t="shared" si="44"/>
        <v>417.37500000001666</v>
      </c>
      <c r="B1467" s="2" t="s">
        <v>1465</v>
      </c>
      <c r="D1467" s="1">
        <f t="shared" si="45"/>
        <v>417.12500000001666</v>
      </c>
      <c r="E1467" s="2" t="s">
        <v>1465</v>
      </c>
    </row>
    <row r="1468" spans="1:5" x14ac:dyDescent="0.2">
      <c r="A1468" s="1">
        <f t="shared" si="44"/>
        <v>417.55000000001667</v>
      </c>
      <c r="B1468" s="2" t="s">
        <v>1466</v>
      </c>
      <c r="D1468" s="1">
        <f t="shared" si="45"/>
        <v>417.30000000001667</v>
      </c>
      <c r="E1468" s="2" t="s">
        <v>1466</v>
      </c>
    </row>
    <row r="1469" spans="1:5" x14ac:dyDescent="0.2">
      <c r="A1469" s="1">
        <f t="shared" si="44"/>
        <v>417.72500000001668</v>
      </c>
      <c r="B1469" s="2" t="s">
        <v>1467</v>
      </c>
      <c r="D1469" s="1">
        <f t="shared" si="45"/>
        <v>417.47500000001668</v>
      </c>
      <c r="E1469" s="2" t="s">
        <v>1467</v>
      </c>
    </row>
    <row r="1470" spans="1:5" x14ac:dyDescent="0.2">
      <c r="A1470" s="1">
        <f t="shared" si="44"/>
        <v>417.90000000001669</v>
      </c>
      <c r="B1470" s="2" t="s">
        <v>1468</v>
      </c>
      <c r="D1470" s="1">
        <f t="shared" si="45"/>
        <v>417.65000000001669</v>
      </c>
      <c r="E1470" s="2" t="s">
        <v>1468</v>
      </c>
    </row>
    <row r="1471" spans="1:5" x14ac:dyDescent="0.2">
      <c r="A1471" s="1">
        <f t="shared" si="44"/>
        <v>418.0750000000167</v>
      </c>
      <c r="B1471" s="2" t="s">
        <v>1469</v>
      </c>
      <c r="D1471" s="1">
        <f t="shared" si="45"/>
        <v>417.8250000000167</v>
      </c>
      <c r="E1471" s="2" t="s">
        <v>1469</v>
      </c>
    </row>
    <row r="1472" spans="1:5" x14ac:dyDescent="0.2">
      <c r="A1472" s="1">
        <f t="shared" si="44"/>
        <v>418.25000000001671</v>
      </c>
      <c r="B1472" s="2" t="s">
        <v>1470</v>
      </c>
      <c r="D1472" s="1">
        <f t="shared" si="45"/>
        <v>418.00000000001671</v>
      </c>
      <c r="E1472" s="2" t="s">
        <v>1470</v>
      </c>
    </row>
    <row r="1473" spans="1:5" x14ac:dyDescent="0.2">
      <c r="A1473" s="1">
        <f t="shared" si="44"/>
        <v>418.42500000001672</v>
      </c>
      <c r="B1473" s="2" t="s">
        <v>1471</v>
      </c>
      <c r="D1473" s="1">
        <f t="shared" si="45"/>
        <v>418.17500000001672</v>
      </c>
      <c r="E1473" s="2" t="s">
        <v>1471</v>
      </c>
    </row>
    <row r="1474" spans="1:5" x14ac:dyDescent="0.2">
      <c r="A1474" s="1">
        <f t="shared" si="44"/>
        <v>418.60000000001673</v>
      </c>
      <c r="B1474" s="2" t="s">
        <v>1472</v>
      </c>
      <c r="D1474" s="1">
        <f t="shared" si="45"/>
        <v>418.35000000001673</v>
      </c>
      <c r="E1474" s="2" t="s">
        <v>1472</v>
      </c>
    </row>
    <row r="1475" spans="1:5" x14ac:dyDescent="0.2">
      <c r="A1475" s="1">
        <f t="shared" si="44"/>
        <v>418.77500000001675</v>
      </c>
      <c r="B1475" s="2" t="s">
        <v>1473</v>
      </c>
      <c r="D1475" s="1">
        <f t="shared" si="45"/>
        <v>418.52500000001675</v>
      </c>
      <c r="E1475" s="2" t="s">
        <v>1473</v>
      </c>
    </row>
    <row r="1476" spans="1:5" x14ac:dyDescent="0.2">
      <c r="A1476" s="1">
        <f t="shared" ref="A1476:A1539" si="46">A1475+0.175</f>
        <v>418.95000000001676</v>
      </c>
      <c r="B1476" s="2" t="s">
        <v>1474</v>
      </c>
      <c r="D1476" s="1">
        <f t="shared" ref="D1476:D1539" si="47">D1475+0.175</f>
        <v>418.70000000001676</v>
      </c>
      <c r="E1476" s="2" t="s">
        <v>1474</v>
      </c>
    </row>
    <row r="1477" spans="1:5" x14ac:dyDescent="0.2">
      <c r="A1477" s="1">
        <f t="shared" si="46"/>
        <v>419.12500000001677</v>
      </c>
      <c r="B1477" s="2" t="s">
        <v>1475</v>
      </c>
      <c r="D1477" s="1">
        <f t="shared" si="47"/>
        <v>418.87500000001677</v>
      </c>
      <c r="E1477" s="2" t="s">
        <v>1475</v>
      </c>
    </row>
    <row r="1478" spans="1:5" x14ac:dyDescent="0.2">
      <c r="A1478" s="1">
        <f t="shared" si="46"/>
        <v>419.30000000001678</v>
      </c>
      <c r="B1478" s="2" t="s">
        <v>1476</v>
      </c>
      <c r="D1478" s="1">
        <f t="shared" si="47"/>
        <v>419.05000000001678</v>
      </c>
      <c r="E1478" s="2" t="s">
        <v>1476</v>
      </c>
    </row>
    <row r="1479" spans="1:5" x14ac:dyDescent="0.2">
      <c r="A1479" s="1">
        <f t="shared" si="46"/>
        <v>419.47500000001679</v>
      </c>
      <c r="B1479" s="2" t="s">
        <v>1477</v>
      </c>
      <c r="D1479" s="1">
        <f t="shared" si="47"/>
        <v>419.22500000001679</v>
      </c>
      <c r="E1479" s="2" t="s">
        <v>1477</v>
      </c>
    </row>
    <row r="1480" spans="1:5" x14ac:dyDescent="0.2">
      <c r="A1480" s="1">
        <f t="shared" si="46"/>
        <v>419.6500000000168</v>
      </c>
      <c r="B1480" s="2" t="s">
        <v>1478</v>
      </c>
      <c r="D1480" s="1">
        <f t="shared" si="47"/>
        <v>419.4000000000168</v>
      </c>
      <c r="E1480" s="2" t="s">
        <v>1478</v>
      </c>
    </row>
    <row r="1481" spans="1:5" x14ac:dyDescent="0.2">
      <c r="A1481" s="1">
        <f t="shared" si="46"/>
        <v>419.82500000001681</v>
      </c>
      <c r="B1481" s="2" t="s">
        <v>1479</v>
      </c>
      <c r="D1481" s="1">
        <f t="shared" si="47"/>
        <v>419.57500000001681</v>
      </c>
      <c r="E1481" s="2" t="s">
        <v>1479</v>
      </c>
    </row>
    <row r="1482" spans="1:5" x14ac:dyDescent="0.2">
      <c r="A1482" s="1">
        <f t="shared" si="46"/>
        <v>420.00000000001683</v>
      </c>
      <c r="B1482" s="2" t="s">
        <v>1480</v>
      </c>
      <c r="D1482" s="1">
        <f t="shared" si="47"/>
        <v>419.75000000001683</v>
      </c>
      <c r="E1482" s="2" t="s">
        <v>1480</v>
      </c>
    </row>
    <row r="1483" spans="1:5" x14ac:dyDescent="0.2">
      <c r="A1483" s="1">
        <f t="shared" si="46"/>
        <v>420.17500000001684</v>
      </c>
      <c r="B1483" s="2" t="s">
        <v>1481</v>
      </c>
      <c r="D1483" s="1">
        <f t="shared" si="47"/>
        <v>419.92500000001684</v>
      </c>
      <c r="E1483" s="2" t="s">
        <v>1481</v>
      </c>
    </row>
    <row r="1484" spans="1:5" x14ac:dyDescent="0.2">
      <c r="A1484" s="1">
        <f t="shared" si="46"/>
        <v>420.35000000001685</v>
      </c>
      <c r="B1484" s="2" t="s">
        <v>1482</v>
      </c>
      <c r="D1484" s="1">
        <f t="shared" si="47"/>
        <v>420.10000000001685</v>
      </c>
      <c r="E1484" s="2" t="s">
        <v>1482</v>
      </c>
    </row>
    <row r="1485" spans="1:5" x14ac:dyDescent="0.2">
      <c r="A1485" s="1">
        <f t="shared" si="46"/>
        <v>420.52500000001686</v>
      </c>
      <c r="B1485" s="2" t="s">
        <v>1483</v>
      </c>
      <c r="D1485" s="1">
        <f t="shared" si="47"/>
        <v>420.27500000001686</v>
      </c>
      <c r="E1485" s="2" t="s">
        <v>1483</v>
      </c>
    </row>
    <row r="1486" spans="1:5" x14ac:dyDescent="0.2">
      <c r="A1486" s="1">
        <f t="shared" si="46"/>
        <v>420.70000000001687</v>
      </c>
      <c r="B1486" s="2" t="s">
        <v>1484</v>
      </c>
      <c r="D1486" s="1">
        <f t="shared" si="47"/>
        <v>420.45000000001687</v>
      </c>
      <c r="E1486" s="2" t="s">
        <v>1484</v>
      </c>
    </row>
    <row r="1487" spans="1:5" x14ac:dyDescent="0.2">
      <c r="A1487" s="1">
        <f t="shared" si="46"/>
        <v>420.87500000001688</v>
      </c>
      <c r="B1487" s="2" t="s">
        <v>1485</v>
      </c>
      <c r="D1487" s="1">
        <f t="shared" si="47"/>
        <v>420.62500000001688</v>
      </c>
      <c r="E1487" s="2" t="s">
        <v>1485</v>
      </c>
    </row>
    <row r="1488" spans="1:5" x14ac:dyDescent="0.2">
      <c r="A1488" s="1">
        <f t="shared" si="46"/>
        <v>421.05000000001689</v>
      </c>
      <c r="B1488" s="2" t="s">
        <v>1486</v>
      </c>
      <c r="D1488" s="1">
        <f t="shared" si="47"/>
        <v>420.80000000001689</v>
      </c>
      <c r="E1488" s="2" t="s">
        <v>1486</v>
      </c>
    </row>
    <row r="1489" spans="1:5" x14ac:dyDescent="0.2">
      <c r="A1489" s="1">
        <f t="shared" si="46"/>
        <v>421.22500000001691</v>
      </c>
      <c r="B1489" s="2" t="s">
        <v>1487</v>
      </c>
      <c r="D1489" s="1">
        <f t="shared" si="47"/>
        <v>420.97500000001691</v>
      </c>
      <c r="E1489" s="2" t="s">
        <v>1487</v>
      </c>
    </row>
    <row r="1490" spans="1:5" x14ac:dyDescent="0.2">
      <c r="A1490" s="1">
        <f t="shared" si="46"/>
        <v>421.40000000001692</v>
      </c>
      <c r="B1490" s="2" t="s">
        <v>1488</v>
      </c>
      <c r="D1490" s="1">
        <f t="shared" si="47"/>
        <v>421.15000000001692</v>
      </c>
      <c r="E1490" s="2" t="s">
        <v>1488</v>
      </c>
    </row>
    <row r="1491" spans="1:5" x14ac:dyDescent="0.2">
      <c r="A1491" s="1">
        <f t="shared" si="46"/>
        <v>421.57500000001693</v>
      </c>
      <c r="B1491" s="2" t="s">
        <v>1489</v>
      </c>
      <c r="D1491" s="1">
        <f t="shared" si="47"/>
        <v>421.32500000001693</v>
      </c>
      <c r="E1491" s="2" t="s">
        <v>1489</v>
      </c>
    </row>
    <row r="1492" spans="1:5" x14ac:dyDescent="0.2">
      <c r="A1492" s="1">
        <f t="shared" si="46"/>
        <v>421.75000000001694</v>
      </c>
      <c r="B1492" s="2" t="s">
        <v>1490</v>
      </c>
      <c r="D1492" s="1">
        <f t="shared" si="47"/>
        <v>421.50000000001694</v>
      </c>
      <c r="E1492" s="2" t="s">
        <v>1490</v>
      </c>
    </row>
    <row r="1493" spans="1:5" x14ac:dyDescent="0.2">
      <c r="A1493" s="1">
        <f t="shared" si="46"/>
        <v>421.92500000001695</v>
      </c>
      <c r="B1493" s="2" t="s">
        <v>1491</v>
      </c>
      <c r="D1493" s="1">
        <f t="shared" si="47"/>
        <v>421.67500000001695</v>
      </c>
      <c r="E1493" s="2" t="s">
        <v>1491</v>
      </c>
    </row>
    <row r="1494" spans="1:5" x14ac:dyDescent="0.2">
      <c r="A1494" s="1">
        <f t="shared" si="46"/>
        <v>422.10000000001696</v>
      </c>
      <c r="B1494" s="2" t="s">
        <v>1492</v>
      </c>
      <c r="D1494" s="1">
        <f t="shared" si="47"/>
        <v>421.85000000001696</v>
      </c>
      <c r="E1494" s="2" t="s">
        <v>1492</v>
      </c>
    </row>
    <row r="1495" spans="1:5" x14ac:dyDescent="0.2">
      <c r="A1495" s="1">
        <f t="shared" si="46"/>
        <v>422.27500000001697</v>
      </c>
      <c r="B1495" s="2" t="s">
        <v>1493</v>
      </c>
      <c r="D1495" s="1">
        <f t="shared" si="47"/>
        <v>422.02500000001697</v>
      </c>
      <c r="E1495" s="2" t="s">
        <v>1493</v>
      </c>
    </row>
    <row r="1496" spans="1:5" x14ac:dyDescent="0.2">
      <c r="A1496" s="1">
        <f t="shared" si="46"/>
        <v>422.45000000001698</v>
      </c>
      <c r="B1496" s="2" t="s">
        <v>1494</v>
      </c>
      <c r="D1496" s="1">
        <f t="shared" si="47"/>
        <v>422.20000000001698</v>
      </c>
      <c r="E1496" s="2" t="s">
        <v>1494</v>
      </c>
    </row>
    <row r="1497" spans="1:5" x14ac:dyDescent="0.2">
      <c r="A1497" s="1">
        <f t="shared" si="46"/>
        <v>422.625000000017</v>
      </c>
      <c r="B1497" s="2" t="s">
        <v>1495</v>
      </c>
      <c r="D1497" s="1">
        <f t="shared" si="47"/>
        <v>422.375000000017</v>
      </c>
      <c r="E1497" s="2" t="s">
        <v>1495</v>
      </c>
    </row>
    <row r="1498" spans="1:5" x14ac:dyDescent="0.2">
      <c r="A1498" s="1">
        <f t="shared" si="46"/>
        <v>422.80000000001701</v>
      </c>
      <c r="B1498" s="2" t="s">
        <v>1496</v>
      </c>
      <c r="D1498" s="1">
        <f t="shared" si="47"/>
        <v>422.55000000001701</v>
      </c>
      <c r="E1498" s="2" t="s">
        <v>1496</v>
      </c>
    </row>
    <row r="1499" spans="1:5" x14ac:dyDescent="0.2">
      <c r="A1499" s="1">
        <f t="shared" si="46"/>
        <v>422.97500000001702</v>
      </c>
      <c r="B1499" s="2" t="s">
        <v>1497</v>
      </c>
      <c r="D1499" s="1">
        <f t="shared" si="47"/>
        <v>422.72500000001702</v>
      </c>
      <c r="E1499" s="2" t="s">
        <v>1497</v>
      </c>
    </row>
    <row r="1500" spans="1:5" x14ac:dyDescent="0.2">
      <c r="A1500" s="1">
        <f t="shared" si="46"/>
        <v>423.15000000001703</v>
      </c>
      <c r="B1500" s="2" t="s">
        <v>1498</v>
      </c>
      <c r="D1500" s="1">
        <f t="shared" si="47"/>
        <v>422.90000000001703</v>
      </c>
      <c r="E1500" s="2" t="s">
        <v>1498</v>
      </c>
    </row>
    <row r="1501" spans="1:5" x14ac:dyDescent="0.2">
      <c r="A1501" s="1">
        <f t="shared" si="46"/>
        <v>423.32500000001704</v>
      </c>
      <c r="B1501" s="2" t="s">
        <v>1499</v>
      </c>
      <c r="D1501" s="1">
        <f t="shared" si="47"/>
        <v>423.07500000001704</v>
      </c>
      <c r="E1501" s="2" t="s">
        <v>1499</v>
      </c>
    </row>
    <row r="1502" spans="1:5" x14ac:dyDescent="0.2">
      <c r="A1502" s="1">
        <f t="shared" si="46"/>
        <v>423.50000000001705</v>
      </c>
      <c r="B1502" s="2" t="s">
        <v>1501</v>
      </c>
      <c r="D1502" s="1">
        <f t="shared" si="47"/>
        <v>423.25000000001705</v>
      </c>
      <c r="E1502" s="2" t="s">
        <v>1501</v>
      </c>
    </row>
    <row r="1503" spans="1:5" x14ac:dyDescent="0.2">
      <c r="A1503" s="1">
        <f t="shared" si="46"/>
        <v>423.67500000001706</v>
      </c>
      <c r="B1503" s="2" t="s">
        <v>1502</v>
      </c>
      <c r="D1503" s="1">
        <f t="shared" si="47"/>
        <v>423.42500000001706</v>
      </c>
      <c r="E1503" s="2" t="s">
        <v>1502</v>
      </c>
    </row>
    <row r="1504" spans="1:5" x14ac:dyDescent="0.2">
      <c r="A1504" s="1">
        <f t="shared" si="46"/>
        <v>423.85000000001708</v>
      </c>
      <c r="B1504" s="2" t="s">
        <v>1503</v>
      </c>
      <c r="D1504" s="1">
        <f t="shared" si="47"/>
        <v>423.60000000001708</v>
      </c>
      <c r="E1504" s="2" t="s">
        <v>1503</v>
      </c>
    </row>
    <row r="1505" spans="1:5" x14ac:dyDescent="0.2">
      <c r="A1505" s="1">
        <f t="shared" si="46"/>
        <v>424.02500000001709</v>
      </c>
      <c r="B1505" s="2" t="s">
        <v>1504</v>
      </c>
      <c r="D1505" s="1">
        <f t="shared" si="47"/>
        <v>423.77500000001709</v>
      </c>
      <c r="E1505" s="2" t="s">
        <v>1504</v>
      </c>
    </row>
    <row r="1506" spans="1:5" x14ac:dyDescent="0.2">
      <c r="A1506" s="1">
        <f t="shared" si="46"/>
        <v>424.2000000000171</v>
      </c>
      <c r="B1506" s="2" t="s">
        <v>1505</v>
      </c>
      <c r="D1506" s="1">
        <f t="shared" si="47"/>
        <v>423.9500000000171</v>
      </c>
      <c r="E1506" s="2" t="s">
        <v>1505</v>
      </c>
    </row>
    <row r="1507" spans="1:5" x14ac:dyDescent="0.2">
      <c r="A1507" s="1">
        <f t="shared" si="46"/>
        <v>424.37500000001711</v>
      </c>
      <c r="B1507" s="2" t="s">
        <v>1506</v>
      </c>
      <c r="D1507" s="1">
        <f t="shared" si="47"/>
        <v>424.12500000001711</v>
      </c>
      <c r="E1507" s="2" t="s">
        <v>1506</v>
      </c>
    </row>
    <row r="1508" spans="1:5" x14ac:dyDescent="0.2">
      <c r="A1508" s="1">
        <f t="shared" si="46"/>
        <v>424.55000000001712</v>
      </c>
      <c r="B1508" s="2" t="s">
        <v>1507</v>
      </c>
      <c r="D1508" s="1">
        <f t="shared" si="47"/>
        <v>424.30000000001712</v>
      </c>
      <c r="E1508" s="2" t="s">
        <v>1507</v>
      </c>
    </row>
    <row r="1509" spans="1:5" x14ac:dyDescent="0.2">
      <c r="A1509" s="1">
        <f t="shared" si="46"/>
        <v>424.72500000001713</v>
      </c>
      <c r="B1509" s="2" t="s">
        <v>1508</v>
      </c>
      <c r="D1509" s="1">
        <f t="shared" si="47"/>
        <v>424.47500000001713</v>
      </c>
      <c r="E1509" s="2" t="s">
        <v>1508</v>
      </c>
    </row>
    <row r="1510" spans="1:5" x14ac:dyDescent="0.2">
      <c r="A1510" s="1">
        <f t="shared" si="46"/>
        <v>424.90000000001714</v>
      </c>
      <c r="B1510" s="2" t="s">
        <v>1509</v>
      </c>
      <c r="D1510" s="1">
        <f t="shared" si="47"/>
        <v>424.65000000001714</v>
      </c>
      <c r="E1510" s="2" t="s">
        <v>1509</v>
      </c>
    </row>
    <row r="1511" spans="1:5" x14ac:dyDescent="0.2">
      <c r="A1511" s="1">
        <f t="shared" si="46"/>
        <v>425.07500000001716</v>
      </c>
      <c r="B1511" s="2" t="s">
        <v>1510</v>
      </c>
      <c r="D1511" s="1">
        <f t="shared" si="47"/>
        <v>424.82500000001716</v>
      </c>
      <c r="E1511" s="2" t="s">
        <v>1510</v>
      </c>
    </row>
    <row r="1512" spans="1:5" x14ac:dyDescent="0.2">
      <c r="A1512" s="1">
        <f t="shared" si="46"/>
        <v>425.25000000001717</v>
      </c>
      <c r="B1512" s="2" t="s">
        <v>1511</v>
      </c>
      <c r="D1512" s="1">
        <f t="shared" si="47"/>
        <v>425.00000000001717</v>
      </c>
      <c r="E1512" s="2" t="s">
        <v>1511</v>
      </c>
    </row>
    <row r="1513" spans="1:5" x14ac:dyDescent="0.2">
      <c r="A1513" s="1">
        <f t="shared" si="46"/>
        <v>425.42500000001718</v>
      </c>
      <c r="B1513" s="2" t="s">
        <v>1512</v>
      </c>
      <c r="D1513" s="1">
        <f t="shared" si="47"/>
        <v>425.17500000001718</v>
      </c>
      <c r="E1513" s="2" t="s">
        <v>1512</v>
      </c>
    </row>
    <row r="1514" spans="1:5" x14ac:dyDescent="0.2">
      <c r="A1514" s="1">
        <f t="shared" si="46"/>
        <v>425.60000000001719</v>
      </c>
      <c r="B1514" s="2" t="s">
        <v>1513</v>
      </c>
      <c r="D1514" s="1">
        <f t="shared" si="47"/>
        <v>425.35000000001719</v>
      </c>
      <c r="E1514" s="2" t="s">
        <v>1513</v>
      </c>
    </row>
    <row r="1515" spans="1:5" x14ac:dyDescent="0.2">
      <c r="A1515" s="1">
        <f t="shared" si="46"/>
        <v>425.7750000000172</v>
      </c>
      <c r="B1515" s="2" t="s">
        <v>1514</v>
      </c>
      <c r="D1515" s="1">
        <f t="shared" si="47"/>
        <v>425.5250000000172</v>
      </c>
      <c r="E1515" s="2" t="s">
        <v>1514</v>
      </c>
    </row>
    <row r="1516" spans="1:5" x14ac:dyDescent="0.2">
      <c r="A1516" s="1">
        <f t="shared" si="46"/>
        <v>425.95000000001721</v>
      </c>
      <c r="B1516" s="2" t="s">
        <v>1515</v>
      </c>
      <c r="D1516" s="1">
        <f t="shared" si="47"/>
        <v>425.70000000001721</v>
      </c>
      <c r="E1516" s="2" t="s">
        <v>1515</v>
      </c>
    </row>
    <row r="1517" spans="1:5" x14ac:dyDescent="0.2">
      <c r="A1517" s="1">
        <f t="shared" si="46"/>
        <v>426.12500000001722</v>
      </c>
      <c r="B1517" s="2" t="s">
        <v>1516</v>
      </c>
      <c r="D1517" s="1">
        <f t="shared" si="47"/>
        <v>425.87500000001722</v>
      </c>
      <c r="E1517" s="2" t="s">
        <v>1516</v>
      </c>
    </row>
    <row r="1518" spans="1:5" x14ac:dyDescent="0.2">
      <c r="A1518" s="1">
        <f t="shared" si="46"/>
        <v>426.30000000001723</v>
      </c>
      <c r="B1518" s="2" t="s">
        <v>1517</v>
      </c>
      <c r="D1518" s="1">
        <f t="shared" si="47"/>
        <v>426.05000000001723</v>
      </c>
      <c r="E1518" s="2" t="s">
        <v>1517</v>
      </c>
    </row>
    <row r="1519" spans="1:5" x14ac:dyDescent="0.2">
      <c r="A1519" s="1">
        <f t="shared" si="46"/>
        <v>426.47500000001725</v>
      </c>
      <c r="B1519" s="2" t="s">
        <v>1518</v>
      </c>
      <c r="D1519" s="1">
        <f t="shared" si="47"/>
        <v>426.22500000001725</v>
      </c>
      <c r="E1519" s="2" t="s">
        <v>1518</v>
      </c>
    </row>
    <row r="1520" spans="1:5" x14ac:dyDescent="0.2">
      <c r="A1520" s="1">
        <f t="shared" si="46"/>
        <v>426.65000000001726</v>
      </c>
      <c r="B1520" s="2" t="s">
        <v>1519</v>
      </c>
      <c r="D1520" s="1">
        <f t="shared" si="47"/>
        <v>426.40000000001726</v>
      </c>
      <c r="E1520" s="2" t="s">
        <v>1519</v>
      </c>
    </row>
    <row r="1521" spans="1:5" x14ac:dyDescent="0.2">
      <c r="A1521" s="1">
        <f t="shared" si="46"/>
        <v>426.82500000001727</v>
      </c>
      <c r="B1521" s="2" t="s">
        <v>1520</v>
      </c>
      <c r="D1521" s="1">
        <f t="shared" si="47"/>
        <v>426.57500000001727</v>
      </c>
      <c r="E1521" s="2" t="s">
        <v>1520</v>
      </c>
    </row>
    <row r="1522" spans="1:5" x14ac:dyDescent="0.2">
      <c r="A1522" s="1">
        <f t="shared" si="46"/>
        <v>427.00000000001728</v>
      </c>
      <c r="B1522" s="2" t="s">
        <v>1521</v>
      </c>
      <c r="D1522" s="1">
        <f t="shared" si="47"/>
        <v>426.75000000001728</v>
      </c>
      <c r="E1522" s="2" t="s">
        <v>1521</v>
      </c>
    </row>
    <row r="1523" spans="1:5" x14ac:dyDescent="0.2">
      <c r="A1523" s="1">
        <f t="shared" si="46"/>
        <v>427.17500000001729</v>
      </c>
      <c r="B1523" s="2" t="s">
        <v>1522</v>
      </c>
      <c r="D1523" s="1">
        <f t="shared" si="47"/>
        <v>426.92500000001729</v>
      </c>
      <c r="E1523" s="2" t="s">
        <v>1522</v>
      </c>
    </row>
    <row r="1524" spans="1:5" x14ac:dyDescent="0.2">
      <c r="A1524" s="1">
        <f t="shared" si="46"/>
        <v>427.3500000000173</v>
      </c>
      <c r="B1524" s="2" t="s">
        <v>1523</v>
      </c>
      <c r="D1524" s="1">
        <f t="shared" si="47"/>
        <v>427.1000000000173</v>
      </c>
      <c r="E1524" s="2" t="s">
        <v>1523</v>
      </c>
    </row>
    <row r="1525" spans="1:5" x14ac:dyDescent="0.2">
      <c r="A1525" s="1">
        <f t="shared" si="46"/>
        <v>427.52500000001731</v>
      </c>
      <c r="B1525" s="2" t="s">
        <v>1524</v>
      </c>
      <c r="D1525" s="1">
        <f t="shared" si="47"/>
        <v>427.27500000001731</v>
      </c>
      <c r="E1525" s="2" t="s">
        <v>1524</v>
      </c>
    </row>
    <row r="1526" spans="1:5" x14ac:dyDescent="0.2">
      <c r="A1526" s="1">
        <f t="shared" si="46"/>
        <v>427.70000000001733</v>
      </c>
      <c r="B1526" s="2" t="s">
        <v>1525</v>
      </c>
      <c r="D1526" s="1">
        <f t="shared" si="47"/>
        <v>427.45000000001733</v>
      </c>
      <c r="E1526" s="2" t="s">
        <v>1525</v>
      </c>
    </row>
    <row r="1527" spans="1:5" x14ac:dyDescent="0.2">
      <c r="A1527" s="1">
        <f t="shared" si="46"/>
        <v>427.87500000001734</v>
      </c>
      <c r="B1527" s="2" t="s">
        <v>1526</v>
      </c>
      <c r="D1527" s="1">
        <f t="shared" si="47"/>
        <v>427.62500000001734</v>
      </c>
      <c r="E1527" s="2" t="s">
        <v>1526</v>
      </c>
    </row>
    <row r="1528" spans="1:5" x14ac:dyDescent="0.2">
      <c r="A1528" s="1">
        <f t="shared" si="46"/>
        <v>428.05000000001735</v>
      </c>
      <c r="B1528" s="2" t="s">
        <v>1527</v>
      </c>
      <c r="D1528" s="1">
        <f t="shared" si="47"/>
        <v>427.80000000001735</v>
      </c>
      <c r="E1528" s="2" t="s">
        <v>1527</v>
      </c>
    </row>
    <row r="1529" spans="1:5" x14ac:dyDescent="0.2">
      <c r="A1529" s="1">
        <f t="shared" si="46"/>
        <v>428.22500000001736</v>
      </c>
      <c r="B1529" s="2" t="s">
        <v>1528</v>
      </c>
      <c r="D1529" s="1">
        <f t="shared" si="47"/>
        <v>427.97500000001736</v>
      </c>
      <c r="E1529" s="2" t="s">
        <v>1528</v>
      </c>
    </row>
    <row r="1530" spans="1:5" x14ac:dyDescent="0.2">
      <c r="A1530" s="1">
        <f t="shared" si="46"/>
        <v>428.40000000001737</v>
      </c>
      <c r="B1530" s="2" t="s">
        <v>1529</v>
      </c>
      <c r="D1530" s="1">
        <f t="shared" si="47"/>
        <v>428.15000000001737</v>
      </c>
      <c r="E1530" s="2" t="s">
        <v>1529</v>
      </c>
    </row>
    <row r="1531" spans="1:5" x14ac:dyDescent="0.2">
      <c r="A1531" s="1">
        <f t="shared" si="46"/>
        <v>428.57500000001738</v>
      </c>
      <c r="B1531" s="2" t="s">
        <v>1530</v>
      </c>
      <c r="D1531" s="1">
        <f t="shared" si="47"/>
        <v>428.32500000001738</v>
      </c>
      <c r="E1531" s="2" t="s">
        <v>1530</v>
      </c>
    </row>
    <row r="1532" spans="1:5" x14ac:dyDescent="0.2">
      <c r="A1532" s="1">
        <f t="shared" si="46"/>
        <v>428.75000000001739</v>
      </c>
      <c r="B1532" s="2" t="s">
        <v>1531</v>
      </c>
      <c r="D1532" s="1">
        <f t="shared" si="47"/>
        <v>428.50000000001739</v>
      </c>
      <c r="E1532" s="2" t="s">
        <v>1531</v>
      </c>
    </row>
    <row r="1533" spans="1:5" x14ac:dyDescent="0.2">
      <c r="A1533" s="1">
        <f t="shared" si="46"/>
        <v>428.92500000001741</v>
      </c>
      <c r="B1533" s="2" t="s">
        <v>1532</v>
      </c>
      <c r="D1533" s="1">
        <f t="shared" si="47"/>
        <v>428.67500000001741</v>
      </c>
      <c r="E1533" s="2" t="s">
        <v>1532</v>
      </c>
    </row>
    <row r="1534" spans="1:5" x14ac:dyDescent="0.2">
      <c r="A1534" s="1">
        <f t="shared" si="46"/>
        <v>429.10000000001742</v>
      </c>
      <c r="B1534" s="2" t="s">
        <v>1533</v>
      </c>
      <c r="D1534" s="1">
        <f t="shared" si="47"/>
        <v>428.85000000001742</v>
      </c>
      <c r="E1534" s="2" t="s">
        <v>1533</v>
      </c>
    </row>
    <row r="1535" spans="1:5" x14ac:dyDescent="0.2">
      <c r="A1535" s="1">
        <f t="shared" si="46"/>
        <v>429.27500000001743</v>
      </c>
      <c r="B1535" s="2" t="s">
        <v>1534</v>
      </c>
      <c r="D1535" s="1">
        <f t="shared" si="47"/>
        <v>429.02500000001743</v>
      </c>
      <c r="E1535" s="2" t="s">
        <v>1534</v>
      </c>
    </row>
    <row r="1536" spans="1:5" x14ac:dyDescent="0.2">
      <c r="A1536" s="1">
        <f t="shared" si="46"/>
        <v>429.45000000001744</v>
      </c>
      <c r="B1536" s="2" t="s">
        <v>1535</v>
      </c>
      <c r="D1536" s="1">
        <f t="shared" si="47"/>
        <v>429.20000000001744</v>
      </c>
      <c r="E1536" s="2" t="s">
        <v>1535</v>
      </c>
    </row>
    <row r="1537" spans="1:5" x14ac:dyDescent="0.2">
      <c r="A1537" s="1">
        <f t="shared" si="46"/>
        <v>429.62500000001745</v>
      </c>
      <c r="B1537" s="2" t="s">
        <v>1536</v>
      </c>
      <c r="D1537" s="1">
        <f t="shared" si="47"/>
        <v>429.37500000001745</v>
      </c>
      <c r="E1537" s="2" t="s">
        <v>1536</v>
      </c>
    </row>
    <row r="1538" spans="1:5" x14ac:dyDescent="0.2">
      <c r="A1538" s="1">
        <f t="shared" si="46"/>
        <v>429.80000000001746</v>
      </c>
      <c r="B1538" s="2" t="s">
        <v>1537</v>
      </c>
      <c r="D1538" s="1">
        <f t="shared" si="47"/>
        <v>429.55000000001746</v>
      </c>
      <c r="E1538" s="2" t="s">
        <v>1537</v>
      </c>
    </row>
    <row r="1539" spans="1:5" x14ac:dyDescent="0.2">
      <c r="A1539" s="1">
        <f t="shared" si="46"/>
        <v>429.97500000001747</v>
      </c>
      <c r="B1539" s="2" t="s">
        <v>1538</v>
      </c>
      <c r="D1539" s="1">
        <f t="shared" si="47"/>
        <v>429.72500000001747</v>
      </c>
      <c r="E1539" s="2" t="s">
        <v>1538</v>
      </c>
    </row>
    <row r="1540" spans="1:5" x14ac:dyDescent="0.2">
      <c r="A1540" s="1">
        <f t="shared" ref="A1540:A1603" si="48">A1539+0.175</f>
        <v>430.15000000001749</v>
      </c>
      <c r="B1540" s="2" t="s">
        <v>1539</v>
      </c>
      <c r="D1540" s="1">
        <f t="shared" ref="D1540:D1603" si="49">D1539+0.175</f>
        <v>429.90000000001749</v>
      </c>
      <c r="E1540" s="2" t="s">
        <v>1539</v>
      </c>
    </row>
    <row r="1541" spans="1:5" x14ac:dyDescent="0.2">
      <c r="A1541" s="1">
        <f t="shared" si="48"/>
        <v>430.3250000000175</v>
      </c>
      <c r="B1541" s="2" t="s">
        <v>1540</v>
      </c>
      <c r="D1541" s="1">
        <f t="shared" si="49"/>
        <v>430.0750000000175</v>
      </c>
      <c r="E1541" s="2" t="s">
        <v>1540</v>
      </c>
    </row>
    <row r="1542" spans="1:5" x14ac:dyDescent="0.2">
      <c r="A1542" s="1">
        <f t="shared" si="48"/>
        <v>430.50000000001751</v>
      </c>
      <c r="B1542" s="2" t="s">
        <v>1541</v>
      </c>
      <c r="D1542" s="1">
        <f t="shared" si="49"/>
        <v>430.25000000001751</v>
      </c>
      <c r="E1542" s="2" t="s">
        <v>1541</v>
      </c>
    </row>
    <row r="1543" spans="1:5" x14ac:dyDescent="0.2">
      <c r="A1543" s="1">
        <f t="shared" si="48"/>
        <v>430.67500000001752</v>
      </c>
      <c r="B1543" s="2" t="s">
        <v>1542</v>
      </c>
      <c r="D1543" s="1">
        <f t="shared" si="49"/>
        <v>430.42500000001752</v>
      </c>
      <c r="E1543" s="2" t="s">
        <v>1542</v>
      </c>
    </row>
    <row r="1544" spans="1:5" x14ac:dyDescent="0.2">
      <c r="A1544" s="1">
        <f t="shared" si="48"/>
        <v>430.85000000001753</v>
      </c>
      <c r="B1544" s="2" t="s">
        <v>1543</v>
      </c>
      <c r="D1544" s="1">
        <f t="shared" si="49"/>
        <v>430.60000000001753</v>
      </c>
      <c r="E1544" s="2" t="s">
        <v>1543</v>
      </c>
    </row>
    <row r="1545" spans="1:5" x14ac:dyDescent="0.2">
      <c r="A1545" s="1">
        <f t="shared" si="48"/>
        <v>431.02500000001754</v>
      </c>
      <c r="B1545" s="2" t="s">
        <v>1544</v>
      </c>
      <c r="D1545" s="1">
        <f t="shared" si="49"/>
        <v>430.77500000001754</v>
      </c>
      <c r="E1545" s="2" t="s">
        <v>1544</v>
      </c>
    </row>
    <row r="1546" spans="1:5" x14ac:dyDescent="0.2">
      <c r="A1546" s="1">
        <f t="shared" si="48"/>
        <v>431.20000000001755</v>
      </c>
      <c r="B1546" s="2" t="s">
        <v>1545</v>
      </c>
      <c r="D1546" s="1">
        <f t="shared" si="49"/>
        <v>430.95000000001755</v>
      </c>
      <c r="E1546" s="2" t="s">
        <v>1545</v>
      </c>
    </row>
    <row r="1547" spans="1:5" x14ac:dyDescent="0.2">
      <c r="A1547" s="1">
        <f t="shared" si="48"/>
        <v>431.37500000001756</v>
      </c>
      <c r="B1547" s="2" t="s">
        <v>1546</v>
      </c>
      <c r="D1547" s="1">
        <f t="shared" si="49"/>
        <v>431.12500000001756</v>
      </c>
      <c r="E1547" s="2" t="s">
        <v>1546</v>
      </c>
    </row>
    <row r="1548" spans="1:5" x14ac:dyDescent="0.2">
      <c r="A1548" s="1">
        <f t="shared" si="48"/>
        <v>431.55000000001758</v>
      </c>
      <c r="B1548" s="2" t="s">
        <v>1547</v>
      </c>
      <c r="D1548" s="1">
        <f t="shared" si="49"/>
        <v>431.30000000001758</v>
      </c>
      <c r="E1548" s="2" t="s">
        <v>1547</v>
      </c>
    </row>
    <row r="1549" spans="1:5" x14ac:dyDescent="0.2">
      <c r="A1549" s="1">
        <f t="shared" si="48"/>
        <v>431.72500000001759</v>
      </c>
      <c r="B1549" s="2" t="s">
        <v>1548</v>
      </c>
      <c r="D1549" s="1">
        <f t="shared" si="49"/>
        <v>431.47500000001759</v>
      </c>
      <c r="E1549" s="2" t="s">
        <v>1548</v>
      </c>
    </row>
    <row r="1550" spans="1:5" x14ac:dyDescent="0.2">
      <c r="A1550" s="1">
        <f t="shared" si="48"/>
        <v>431.9000000000176</v>
      </c>
      <c r="B1550" s="2" t="s">
        <v>1549</v>
      </c>
      <c r="D1550" s="1">
        <f t="shared" si="49"/>
        <v>431.6500000000176</v>
      </c>
      <c r="E1550" s="2" t="s">
        <v>1549</v>
      </c>
    </row>
    <row r="1551" spans="1:5" x14ac:dyDescent="0.2">
      <c r="A1551" s="1">
        <f t="shared" si="48"/>
        <v>432.07500000001761</v>
      </c>
      <c r="B1551" s="2" t="s">
        <v>1550</v>
      </c>
      <c r="D1551" s="1">
        <f t="shared" si="49"/>
        <v>431.82500000001761</v>
      </c>
      <c r="E1551" s="2" t="s">
        <v>1550</v>
      </c>
    </row>
    <row r="1552" spans="1:5" x14ac:dyDescent="0.2">
      <c r="A1552" s="1">
        <f t="shared" si="48"/>
        <v>432.25000000001762</v>
      </c>
      <c r="B1552" s="2" t="s">
        <v>1551</v>
      </c>
      <c r="D1552" s="1">
        <f t="shared" si="49"/>
        <v>432.00000000001762</v>
      </c>
      <c r="E1552" s="2" t="s">
        <v>1551</v>
      </c>
    </row>
    <row r="1553" spans="1:5" x14ac:dyDescent="0.2">
      <c r="A1553" s="1">
        <f t="shared" si="48"/>
        <v>432.42500000001763</v>
      </c>
      <c r="B1553" s="2" t="s">
        <v>1552</v>
      </c>
      <c r="D1553" s="1">
        <f t="shared" si="49"/>
        <v>432.17500000001763</v>
      </c>
      <c r="E1553" s="2" t="s">
        <v>1552</v>
      </c>
    </row>
    <row r="1554" spans="1:5" x14ac:dyDescent="0.2">
      <c r="A1554" s="1">
        <f t="shared" si="48"/>
        <v>432.60000000001764</v>
      </c>
      <c r="B1554" s="2" t="s">
        <v>1553</v>
      </c>
      <c r="D1554" s="1">
        <f t="shared" si="49"/>
        <v>432.35000000001764</v>
      </c>
      <c r="E1554" s="2" t="s">
        <v>1553</v>
      </c>
    </row>
    <row r="1555" spans="1:5" x14ac:dyDescent="0.2">
      <c r="A1555" s="1">
        <f t="shared" si="48"/>
        <v>432.77500000001766</v>
      </c>
      <c r="B1555" s="2" t="s">
        <v>1554</v>
      </c>
      <c r="D1555" s="1">
        <f t="shared" si="49"/>
        <v>432.52500000001766</v>
      </c>
      <c r="E1555" s="2" t="s">
        <v>1554</v>
      </c>
    </row>
    <row r="1556" spans="1:5" x14ac:dyDescent="0.2">
      <c r="A1556" s="1">
        <f t="shared" si="48"/>
        <v>432.95000000001767</v>
      </c>
      <c r="B1556" s="2" t="s">
        <v>1555</v>
      </c>
      <c r="D1556" s="1">
        <f t="shared" si="49"/>
        <v>432.70000000001767</v>
      </c>
      <c r="E1556" s="2" t="s">
        <v>1555</v>
      </c>
    </row>
    <row r="1557" spans="1:5" x14ac:dyDescent="0.2">
      <c r="A1557" s="1">
        <f t="shared" si="48"/>
        <v>433.12500000001768</v>
      </c>
      <c r="B1557" s="2" t="s">
        <v>1556</v>
      </c>
      <c r="D1557" s="1">
        <f t="shared" si="49"/>
        <v>432.87500000001768</v>
      </c>
      <c r="E1557" s="2" t="s">
        <v>1556</v>
      </c>
    </row>
    <row r="1558" spans="1:5" x14ac:dyDescent="0.2">
      <c r="A1558" s="1">
        <f t="shared" si="48"/>
        <v>433.30000000001769</v>
      </c>
      <c r="B1558" s="2" t="s">
        <v>1557</v>
      </c>
      <c r="D1558" s="1">
        <f t="shared" si="49"/>
        <v>433.05000000001769</v>
      </c>
      <c r="E1558" s="2" t="s">
        <v>1557</v>
      </c>
    </row>
    <row r="1559" spans="1:5" x14ac:dyDescent="0.2">
      <c r="A1559" s="1">
        <f t="shared" si="48"/>
        <v>433.4750000000177</v>
      </c>
      <c r="B1559" s="2" t="s">
        <v>1558</v>
      </c>
      <c r="D1559" s="1">
        <f t="shared" si="49"/>
        <v>433.2250000000177</v>
      </c>
      <c r="E1559" s="2" t="s">
        <v>1558</v>
      </c>
    </row>
    <row r="1560" spans="1:5" x14ac:dyDescent="0.2">
      <c r="A1560" s="1">
        <f t="shared" si="48"/>
        <v>433.65000000001771</v>
      </c>
      <c r="B1560" s="2" t="s">
        <v>1559</v>
      </c>
      <c r="D1560" s="1">
        <f t="shared" si="49"/>
        <v>433.40000000001771</v>
      </c>
      <c r="E1560" s="2" t="s">
        <v>1559</v>
      </c>
    </row>
    <row r="1561" spans="1:5" x14ac:dyDescent="0.2">
      <c r="A1561" s="1">
        <f t="shared" si="48"/>
        <v>433.82500000001772</v>
      </c>
      <c r="B1561" s="2" t="s">
        <v>1560</v>
      </c>
      <c r="D1561" s="1">
        <f t="shared" si="49"/>
        <v>433.57500000001772</v>
      </c>
      <c r="E1561" s="2" t="s">
        <v>1560</v>
      </c>
    </row>
    <row r="1562" spans="1:5" x14ac:dyDescent="0.2">
      <c r="A1562" s="1">
        <f t="shared" si="48"/>
        <v>434.00000000001774</v>
      </c>
      <c r="B1562" s="2" t="s">
        <v>1561</v>
      </c>
      <c r="D1562" s="1">
        <f t="shared" si="49"/>
        <v>433.75000000001774</v>
      </c>
      <c r="E1562" s="2" t="s">
        <v>1561</v>
      </c>
    </row>
    <row r="1563" spans="1:5" x14ac:dyDescent="0.2">
      <c r="A1563" s="1">
        <f t="shared" si="48"/>
        <v>434.17500000001775</v>
      </c>
      <c r="B1563" s="2" t="s">
        <v>1562</v>
      </c>
      <c r="D1563" s="1">
        <f t="shared" si="49"/>
        <v>433.92500000001775</v>
      </c>
      <c r="E1563" s="2" t="s">
        <v>1562</v>
      </c>
    </row>
    <row r="1564" spans="1:5" x14ac:dyDescent="0.2">
      <c r="A1564" s="1">
        <f t="shared" si="48"/>
        <v>434.35000000001776</v>
      </c>
      <c r="B1564" s="2" t="s">
        <v>1563</v>
      </c>
      <c r="D1564" s="1">
        <f t="shared" si="49"/>
        <v>434.10000000001776</v>
      </c>
      <c r="E1564" s="2" t="s">
        <v>1563</v>
      </c>
    </row>
    <row r="1565" spans="1:5" x14ac:dyDescent="0.2">
      <c r="A1565" s="1">
        <f t="shared" si="48"/>
        <v>434.52500000001777</v>
      </c>
      <c r="B1565" s="2" t="s">
        <v>1564</v>
      </c>
      <c r="D1565" s="1">
        <f t="shared" si="49"/>
        <v>434.27500000001777</v>
      </c>
      <c r="E1565" s="2" t="s">
        <v>1564</v>
      </c>
    </row>
    <row r="1566" spans="1:5" x14ac:dyDescent="0.2">
      <c r="A1566" s="1">
        <f t="shared" si="48"/>
        <v>434.70000000001778</v>
      </c>
      <c r="B1566" s="2" t="s">
        <v>1565</v>
      </c>
      <c r="D1566" s="1">
        <f t="shared" si="49"/>
        <v>434.45000000001778</v>
      </c>
      <c r="E1566" s="2" t="s">
        <v>1565</v>
      </c>
    </row>
    <row r="1567" spans="1:5" x14ac:dyDescent="0.2">
      <c r="A1567" s="1">
        <f t="shared" si="48"/>
        <v>434.87500000001779</v>
      </c>
      <c r="B1567" s="2" t="s">
        <v>1566</v>
      </c>
      <c r="D1567" s="1">
        <f t="shared" si="49"/>
        <v>434.62500000001779</v>
      </c>
      <c r="E1567" s="2" t="s">
        <v>1566</v>
      </c>
    </row>
    <row r="1568" spans="1:5" x14ac:dyDescent="0.2">
      <c r="A1568" s="1">
        <f t="shared" si="48"/>
        <v>435.0500000000178</v>
      </c>
      <c r="B1568" s="2" t="s">
        <v>1567</v>
      </c>
      <c r="D1568" s="1">
        <f t="shared" si="49"/>
        <v>434.8000000000178</v>
      </c>
      <c r="E1568" s="2" t="s">
        <v>1567</v>
      </c>
    </row>
    <row r="1569" spans="1:5" x14ac:dyDescent="0.2">
      <c r="A1569" s="1">
        <f t="shared" si="48"/>
        <v>435.22500000001781</v>
      </c>
      <c r="B1569" s="2" t="s">
        <v>1568</v>
      </c>
      <c r="D1569" s="1">
        <f t="shared" si="49"/>
        <v>434.97500000001781</v>
      </c>
      <c r="E1569" s="2" t="s">
        <v>1568</v>
      </c>
    </row>
    <row r="1570" spans="1:5" x14ac:dyDescent="0.2">
      <c r="A1570" s="1">
        <f t="shared" si="48"/>
        <v>435.40000000001783</v>
      </c>
      <c r="B1570" s="2" t="s">
        <v>1569</v>
      </c>
      <c r="D1570" s="1">
        <f t="shared" si="49"/>
        <v>435.15000000001783</v>
      </c>
      <c r="E1570" s="2" t="s">
        <v>1569</v>
      </c>
    </row>
    <row r="1571" spans="1:5" x14ac:dyDescent="0.2">
      <c r="A1571" s="1">
        <f t="shared" si="48"/>
        <v>435.57500000001784</v>
      </c>
      <c r="B1571" s="2" t="s">
        <v>1570</v>
      </c>
      <c r="D1571" s="1">
        <f t="shared" si="49"/>
        <v>435.32500000001784</v>
      </c>
      <c r="E1571" s="2" t="s">
        <v>1570</v>
      </c>
    </row>
    <row r="1572" spans="1:5" x14ac:dyDescent="0.2">
      <c r="A1572" s="1">
        <f t="shared" si="48"/>
        <v>435.75000000001785</v>
      </c>
      <c r="B1572" s="2" t="s">
        <v>1571</v>
      </c>
      <c r="D1572" s="1">
        <f t="shared" si="49"/>
        <v>435.50000000001785</v>
      </c>
      <c r="E1572" s="2" t="s">
        <v>1571</v>
      </c>
    </row>
    <row r="1573" spans="1:5" x14ac:dyDescent="0.2">
      <c r="A1573" s="1">
        <f t="shared" si="48"/>
        <v>435.92500000001786</v>
      </c>
      <c r="B1573" s="2" t="s">
        <v>1572</v>
      </c>
      <c r="D1573" s="1">
        <f t="shared" si="49"/>
        <v>435.67500000001786</v>
      </c>
      <c r="E1573" s="2" t="s">
        <v>1572</v>
      </c>
    </row>
    <row r="1574" spans="1:5" x14ac:dyDescent="0.2">
      <c r="A1574" s="1">
        <f t="shared" si="48"/>
        <v>436.10000000001787</v>
      </c>
      <c r="B1574" s="2" t="s">
        <v>1573</v>
      </c>
      <c r="D1574" s="1">
        <f t="shared" si="49"/>
        <v>435.85000000001787</v>
      </c>
      <c r="E1574" s="2" t="s">
        <v>1573</v>
      </c>
    </row>
    <row r="1575" spans="1:5" x14ac:dyDescent="0.2">
      <c r="A1575" s="1">
        <f t="shared" si="48"/>
        <v>436.27500000001788</v>
      </c>
      <c r="B1575" s="2" t="s">
        <v>1574</v>
      </c>
      <c r="D1575" s="1">
        <f t="shared" si="49"/>
        <v>436.02500000001788</v>
      </c>
      <c r="E1575" s="2" t="s">
        <v>1574</v>
      </c>
    </row>
    <row r="1576" spans="1:5" x14ac:dyDescent="0.2">
      <c r="A1576" s="1">
        <f t="shared" si="48"/>
        <v>436.45000000001789</v>
      </c>
      <c r="B1576" s="2" t="s">
        <v>1575</v>
      </c>
      <c r="D1576" s="1">
        <f t="shared" si="49"/>
        <v>436.20000000001789</v>
      </c>
      <c r="E1576" s="2" t="s">
        <v>1575</v>
      </c>
    </row>
    <row r="1577" spans="1:5" x14ac:dyDescent="0.2">
      <c r="A1577" s="1">
        <f t="shared" si="48"/>
        <v>436.62500000001791</v>
      </c>
      <c r="B1577" s="2" t="s">
        <v>1576</v>
      </c>
      <c r="D1577" s="1">
        <f t="shared" si="49"/>
        <v>436.37500000001791</v>
      </c>
      <c r="E1577" s="2" t="s">
        <v>1576</v>
      </c>
    </row>
    <row r="1578" spans="1:5" x14ac:dyDescent="0.2">
      <c r="A1578" s="1">
        <f t="shared" si="48"/>
        <v>436.80000000001792</v>
      </c>
      <c r="B1578" s="2" t="s">
        <v>1577</v>
      </c>
      <c r="D1578" s="1">
        <f t="shared" si="49"/>
        <v>436.55000000001792</v>
      </c>
      <c r="E1578" s="2" t="s">
        <v>1577</v>
      </c>
    </row>
    <row r="1579" spans="1:5" x14ac:dyDescent="0.2">
      <c r="A1579" s="1">
        <f t="shared" si="48"/>
        <v>436.97500000001793</v>
      </c>
      <c r="B1579" s="2" t="s">
        <v>1578</v>
      </c>
      <c r="D1579" s="1">
        <f t="shared" si="49"/>
        <v>436.72500000001793</v>
      </c>
      <c r="E1579" s="2" t="s">
        <v>1578</v>
      </c>
    </row>
    <row r="1580" spans="1:5" x14ac:dyDescent="0.2">
      <c r="A1580" s="1">
        <f t="shared" si="48"/>
        <v>437.15000000001794</v>
      </c>
      <c r="B1580" s="2" t="s">
        <v>1579</v>
      </c>
      <c r="D1580" s="1">
        <f t="shared" si="49"/>
        <v>436.90000000001794</v>
      </c>
      <c r="E1580" s="2" t="s">
        <v>1579</v>
      </c>
    </row>
    <row r="1581" spans="1:5" x14ac:dyDescent="0.2">
      <c r="A1581" s="1">
        <f t="shared" si="48"/>
        <v>437.32500000001795</v>
      </c>
      <c r="B1581" s="2" t="s">
        <v>1580</v>
      </c>
      <c r="D1581" s="1">
        <f t="shared" si="49"/>
        <v>437.07500000001795</v>
      </c>
      <c r="E1581" s="2" t="s">
        <v>1580</v>
      </c>
    </row>
    <row r="1582" spans="1:5" x14ac:dyDescent="0.2">
      <c r="A1582" s="1">
        <f t="shared" si="48"/>
        <v>437.50000000001796</v>
      </c>
      <c r="B1582" s="2" t="s">
        <v>1581</v>
      </c>
      <c r="D1582" s="1">
        <f t="shared" si="49"/>
        <v>437.25000000001796</v>
      </c>
      <c r="E1582" s="2" t="s">
        <v>1581</v>
      </c>
    </row>
    <row r="1583" spans="1:5" x14ac:dyDescent="0.2">
      <c r="A1583" s="1">
        <f t="shared" si="48"/>
        <v>437.67500000001797</v>
      </c>
      <c r="B1583" s="2" t="s">
        <v>1582</v>
      </c>
      <c r="D1583" s="1">
        <f t="shared" si="49"/>
        <v>437.42500000001797</v>
      </c>
      <c r="E1583" s="2" t="s">
        <v>1582</v>
      </c>
    </row>
    <row r="1584" spans="1:5" x14ac:dyDescent="0.2">
      <c r="A1584" s="1">
        <f t="shared" si="48"/>
        <v>437.85000000001799</v>
      </c>
      <c r="B1584" s="2" t="s">
        <v>1583</v>
      </c>
      <c r="D1584" s="1">
        <f t="shared" si="49"/>
        <v>437.60000000001799</v>
      </c>
      <c r="E1584" s="2" t="s">
        <v>1583</v>
      </c>
    </row>
    <row r="1585" spans="1:5" x14ac:dyDescent="0.2">
      <c r="A1585" s="1">
        <f t="shared" si="48"/>
        <v>438.025000000018</v>
      </c>
      <c r="B1585" s="2" t="s">
        <v>1584</v>
      </c>
      <c r="D1585" s="1">
        <f t="shared" si="49"/>
        <v>437.775000000018</v>
      </c>
      <c r="E1585" s="2" t="s">
        <v>1584</v>
      </c>
    </row>
    <row r="1586" spans="1:5" x14ac:dyDescent="0.2">
      <c r="A1586" s="1">
        <f t="shared" si="48"/>
        <v>438.20000000001801</v>
      </c>
      <c r="B1586" s="2" t="s">
        <v>1585</v>
      </c>
      <c r="D1586" s="1">
        <f t="shared" si="49"/>
        <v>437.95000000001801</v>
      </c>
      <c r="E1586" s="2" t="s">
        <v>1585</v>
      </c>
    </row>
    <row r="1587" spans="1:5" x14ac:dyDescent="0.2">
      <c r="A1587" s="1">
        <f t="shared" si="48"/>
        <v>438.37500000001802</v>
      </c>
      <c r="B1587" s="2" t="s">
        <v>1586</v>
      </c>
      <c r="D1587" s="1">
        <f t="shared" si="49"/>
        <v>438.12500000001802</v>
      </c>
      <c r="E1587" s="2" t="s">
        <v>1586</v>
      </c>
    </row>
    <row r="1588" spans="1:5" x14ac:dyDescent="0.2">
      <c r="A1588" s="1">
        <f t="shared" si="48"/>
        <v>438.55000000001803</v>
      </c>
      <c r="B1588" s="2" t="s">
        <v>1587</v>
      </c>
      <c r="D1588" s="1">
        <f t="shared" si="49"/>
        <v>438.30000000001803</v>
      </c>
      <c r="E1588" s="2" t="s">
        <v>1587</v>
      </c>
    </row>
    <row r="1589" spans="1:5" x14ac:dyDescent="0.2">
      <c r="A1589" s="1">
        <f t="shared" si="48"/>
        <v>438.72500000001804</v>
      </c>
      <c r="B1589" s="2" t="s">
        <v>1588</v>
      </c>
      <c r="D1589" s="1">
        <f t="shared" si="49"/>
        <v>438.47500000001804</v>
      </c>
      <c r="E1589" s="2" t="s">
        <v>1588</v>
      </c>
    </row>
    <row r="1590" spans="1:5" x14ac:dyDescent="0.2">
      <c r="A1590" s="1">
        <f t="shared" si="48"/>
        <v>438.90000000001805</v>
      </c>
      <c r="B1590" s="2" t="s">
        <v>1589</v>
      </c>
      <c r="D1590" s="1">
        <f t="shared" si="49"/>
        <v>438.65000000001805</v>
      </c>
      <c r="E1590" s="2" t="s">
        <v>1589</v>
      </c>
    </row>
    <row r="1591" spans="1:5" x14ac:dyDescent="0.2">
      <c r="A1591" s="1">
        <f t="shared" si="48"/>
        <v>439.07500000001806</v>
      </c>
      <c r="B1591" s="2" t="s">
        <v>1590</v>
      </c>
      <c r="D1591" s="1">
        <f t="shared" si="49"/>
        <v>438.82500000001806</v>
      </c>
      <c r="E1591" s="2" t="s">
        <v>1590</v>
      </c>
    </row>
    <row r="1592" spans="1:5" x14ac:dyDescent="0.2">
      <c r="A1592" s="1">
        <f t="shared" si="48"/>
        <v>439.25000000001808</v>
      </c>
      <c r="B1592" s="2" t="s">
        <v>1591</v>
      </c>
      <c r="D1592" s="1">
        <f t="shared" si="49"/>
        <v>439.00000000001808</v>
      </c>
      <c r="E1592" s="2" t="s">
        <v>1591</v>
      </c>
    </row>
    <row r="1593" spans="1:5" x14ac:dyDescent="0.2">
      <c r="A1593" s="1">
        <f t="shared" si="48"/>
        <v>439.42500000001809</v>
      </c>
      <c r="B1593" s="2" t="s">
        <v>1592</v>
      </c>
      <c r="D1593" s="1">
        <f t="shared" si="49"/>
        <v>439.17500000001809</v>
      </c>
      <c r="E1593" s="2" t="s">
        <v>1592</v>
      </c>
    </row>
    <row r="1594" spans="1:5" x14ac:dyDescent="0.2">
      <c r="A1594" s="1">
        <f t="shared" si="48"/>
        <v>439.6000000000181</v>
      </c>
      <c r="B1594" s="2" t="s">
        <v>1593</v>
      </c>
      <c r="D1594" s="1">
        <f t="shared" si="49"/>
        <v>439.3500000000181</v>
      </c>
      <c r="E1594" s="2" t="s">
        <v>1593</v>
      </c>
    </row>
    <row r="1595" spans="1:5" x14ac:dyDescent="0.2">
      <c r="A1595" s="1">
        <f t="shared" si="48"/>
        <v>439.77500000001811</v>
      </c>
      <c r="B1595" s="2" t="s">
        <v>1594</v>
      </c>
      <c r="D1595" s="1">
        <f t="shared" si="49"/>
        <v>439.52500000001811</v>
      </c>
      <c r="E1595" s="2" t="s">
        <v>1594</v>
      </c>
    </row>
    <row r="1596" spans="1:5" x14ac:dyDescent="0.2">
      <c r="A1596" s="1">
        <f t="shared" si="48"/>
        <v>439.95000000001812</v>
      </c>
      <c r="B1596" s="2" t="s">
        <v>1595</v>
      </c>
      <c r="D1596" s="1">
        <f t="shared" si="49"/>
        <v>439.70000000001812</v>
      </c>
      <c r="E1596" s="2" t="s">
        <v>1595</v>
      </c>
    </row>
    <row r="1597" spans="1:5" x14ac:dyDescent="0.2">
      <c r="A1597" s="1">
        <f t="shared" si="48"/>
        <v>440.12500000001813</v>
      </c>
      <c r="B1597" s="2" t="s">
        <v>1596</v>
      </c>
      <c r="D1597" s="1">
        <f t="shared" si="49"/>
        <v>439.87500000001813</v>
      </c>
      <c r="E1597" s="2" t="s">
        <v>1596</v>
      </c>
    </row>
    <row r="1598" spans="1:5" x14ac:dyDescent="0.2">
      <c r="A1598" s="1">
        <f t="shared" si="48"/>
        <v>440.30000000001814</v>
      </c>
      <c r="B1598" s="2" t="s">
        <v>1597</v>
      </c>
      <c r="D1598" s="1">
        <f t="shared" si="49"/>
        <v>440.05000000001814</v>
      </c>
      <c r="E1598" s="2" t="s">
        <v>1597</v>
      </c>
    </row>
    <row r="1599" spans="1:5" x14ac:dyDescent="0.2">
      <c r="A1599" s="1">
        <f t="shared" si="48"/>
        <v>440.47500000001816</v>
      </c>
      <c r="B1599" s="2" t="s">
        <v>1598</v>
      </c>
      <c r="D1599" s="1">
        <f t="shared" si="49"/>
        <v>440.22500000001816</v>
      </c>
      <c r="E1599" s="2" t="s">
        <v>1598</v>
      </c>
    </row>
    <row r="1600" spans="1:5" x14ac:dyDescent="0.2">
      <c r="A1600" s="1">
        <f t="shared" si="48"/>
        <v>440.65000000001817</v>
      </c>
      <c r="B1600" s="2" t="s">
        <v>1599</v>
      </c>
      <c r="D1600" s="1">
        <f t="shared" si="49"/>
        <v>440.40000000001817</v>
      </c>
      <c r="E1600" s="2" t="s">
        <v>1599</v>
      </c>
    </row>
    <row r="1601" spans="1:5" x14ac:dyDescent="0.2">
      <c r="A1601" s="1">
        <f t="shared" si="48"/>
        <v>440.82500000001818</v>
      </c>
      <c r="B1601" s="2" t="s">
        <v>1600</v>
      </c>
      <c r="D1601" s="1">
        <f t="shared" si="49"/>
        <v>440.57500000001818</v>
      </c>
      <c r="E1601" s="2" t="s">
        <v>1600</v>
      </c>
    </row>
    <row r="1602" spans="1:5" x14ac:dyDescent="0.2">
      <c r="A1602" s="1">
        <f t="shared" si="48"/>
        <v>441.00000000001819</v>
      </c>
      <c r="B1602" s="2" t="s">
        <v>1601</v>
      </c>
      <c r="D1602" s="1">
        <f t="shared" si="49"/>
        <v>440.75000000001819</v>
      </c>
      <c r="E1602" s="2" t="s">
        <v>1601</v>
      </c>
    </row>
    <row r="1603" spans="1:5" x14ac:dyDescent="0.2">
      <c r="A1603" s="1">
        <f t="shared" si="48"/>
        <v>441.1750000000182</v>
      </c>
      <c r="B1603" s="2" t="s">
        <v>1602</v>
      </c>
      <c r="D1603" s="1">
        <f t="shared" si="49"/>
        <v>440.9250000000182</v>
      </c>
      <c r="E1603" s="2" t="s">
        <v>1602</v>
      </c>
    </row>
    <row r="1604" spans="1:5" x14ac:dyDescent="0.2">
      <c r="A1604" s="1">
        <f t="shared" ref="A1604:A1667" si="50">A1603+0.175</f>
        <v>441.35000000001821</v>
      </c>
      <c r="B1604" s="2" t="s">
        <v>1603</v>
      </c>
      <c r="D1604" s="1">
        <f t="shared" ref="D1604:D1667" si="51">D1603+0.175</f>
        <v>441.10000000001821</v>
      </c>
      <c r="E1604" s="2" t="s">
        <v>1603</v>
      </c>
    </row>
    <row r="1605" spans="1:5" x14ac:dyDescent="0.2">
      <c r="A1605" s="1">
        <f t="shared" si="50"/>
        <v>441.52500000001822</v>
      </c>
      <c r="B1605" s="2" t="s">
        <v>1604</v>
      </c>
      <c r="D1605" s="1">
        <f t="shared" si="51"/>
        <v>441.27500000001822</v>
      </c>
      <c r="E1605" s="2" t="s">
        <v>1604</v>
      </c>
    </row>
    <row r="1606" spans="1:5" x14ac:dyDescent="0.2">
      <c r="A1606" s="1">
        <f t="shared" si="50"/>
        <v>441.70000000001824</v>
      </c>
      <c r="B1606" s="2" t="s">
        <v>1605</v>
      </c>
      <c r="D1606" s="1">
        <f t="shared" si="51"/>
        <v>441.45000000001824</v>
      </c>
      <c r="E1606" s="2" t="s">
        <v>1605</v>
      </c>
    </row>
    <row r="1607" spans="1:5" x14ac:dyDescent="0.2">
      <c r="A1607" s="1">
        <f t="shared" si="50"/>
        <v>441.87500000001825</v>
      </c>
      <c r="B1607" s="2" t="s">
        <v>1606</v>
      </c>
      <c r="D1607" s="1">
        <f t="shared" si="51"/>
        <v>441.62500000001825</v>
      </c>
      <c r="E1607" s="2" t="s">
        <v>1606</v>
      </c>
    </row>
    <row r="1608" spans="1:5" x14ac:dyDescent="0.2">
      <c r="A1608" s="1">
        <f t="shared" si="50"/>
        <v>442.05000000001826</v>
      </c>
      <c r="B1608" s="2" t="s">
        <v>1607</v>
      </c>
      <c r="D1608" s="1">
        <f t="shared" si="51"/>
        <v>441.80000000001826</v>
      </c>
      <c r="E1608" s="2" t="s">
        <v>1607</v>
      </c>
    </row>
    <row r="1609" spans="1:5" x14ac:dyDescent="0.2">
      <c r="A1609" s="1">
        <f t="shared" si="50"/>
        <v>442.22500000001827</v>
      </c>
      <c r="B1609" s="2" t="s">
        <v>1608</v>
      </c>
      <c r="D1609" s="1">
        <f t="shared" si="51"/>
        <v>441.97500000001827</v>
      </c>
      <c r="E1609" s="2" t="s">
        <v>1608</v>
      </c>
    </row>
    <row r="1610" spans="1:5" x14ac:dyDescent="0.2">
      <c r="A1610" s="1">
        <f t="shared" si="50"/>
        <v>442.40000000001828</v>
      </c>
      <c r="B1610" s="2" t="s">
        <v>1609</v>
      </c>
      <c r="D1610" s="1">
        <f t="shared" si="51"/>
        <v>442.15000000001828</v>
      </c>
      <c r="E1610" s="2" t="s">
        <v>1609</v>
      </c>
    </row>
    <row r="1611" spans="1:5" x14ac:dyDescent="0.2">
      <c r="A1611" s="1">
        <f t="shared" si="50"/>
        <v>442.57500000001829</v>
      </c>
      <c r="B1611" s="2" t="s">
        <v>1610</v>
      </c>
      <c r="D1611" s="1">
        <f t="shared" si="51"/>
        <v>442.32500000001829</v>
      </c>
      <c r="E1611" s="2" t="s">
        <v>1610</v>
      </c>
    </row>
    <row r="1612" spans="1:5" x14ac:dyDescent="0.2">
      <c r="A1612" s="1">
        <f t="shared" si="50"/>
        <v>442.7500000000183</v>
      </c>
      <c r="B1612" s="2" t="s">
        <v>1611</v>
      </c>
      <c r="D1612" s="1">
        <f t="shared" si="51"/>
        <v>442.5000000000183</v>
      </c>
      <c r="E1612" s="2" t="s">
        <v>1611</v>
      </c>
    </row>
    <row r="1613" spans="1:5" x14ac:dyDescent="0.2">
      <c r="A1613" s="1">
        <f t="shared" si="50"/>
        <v>442.92500000001831</v>
      </c>
      <c r="B1613" s="2" t="s">
        <v>1612</v>
      </c>
      <c r="D1613" s="1">
        <f t="shared" si="51"/>
        <v>442.67500000001831</v>
      </c>
      <c r="E1613" s="2" t="s">
        <v>1612</v>
      </c>
    </row>
    <row r="1614" spans="1:5" x14ac:dyDescent="0.2">
      <c r="A1614" s="1">
        <f t="shared" si="50"/>
        <v>443.10000000001833</v>
      </c>
      <c r="B1614" s="2" t="s">
        <v>1613</v>
      </c>
      <c r="D1614" s="1">
        <f t="shared" si="51"/>
        <v>442.85000000001833</v>
      </c>
      <c r="E1614" s="2" t="s">
        <v>1613</v>
      </c>
    </row>
    <row r="1615" spans="1:5" x14ac:dyDescent="0.2">
      <c r="A1615" s="1">
        <f t="shared" si="50"/>
        <v>443.27500000001834</v>
      </c>
      <c r="B1615" s="2" t="s">
        <v>1614</v>
      </c>
      <c r="D1615" s="1">
        <f t="shared" si="51"/>
        <v>443.02500000001834</v>
      </c>
      <c r="E1615" s="2" t="s">
        <v>1614</v>
      </c>
    </row>
    <row r="1616" spans="1:5" x14ac:dyDescent="0.2">
      <c r="A1616" s="1">
        <f t="shared" si="50"/>
        <v>443.45000000001835</v>
      </c>
      <c r="B1616" s="2" t="s">
        <v>1615</v>
      </c>
      <c r="D1616" s="1">
        <f t="shared" si="51"/>
        <v>443.20000000001835</v>
      </c>
      <c r="E1616" s="2" t="s">
        <v>1615</v>
      </c>
    </row>
    <row r="1617" spans="1:5" x14ac:dyDescent="0.2">
      <c r="A1617" s="1">
        <f t="shared" si="50"/>
        <v>443.62500000001836</v>
      </c>
      <c r="B1617" s="2" t="s">
        <v>1616</v>
      </c>
      <c r="D1617" s="1">
        <f t="shared" si="51"/>
        <v>443.37500000001836</v>
      </c>
      <c r="E1617" s="2" t="s">
        <v>1616</v>
      </c>
    </row>
    <row r="1618" spans="1:5" x14ac:dyDescent="0.2">
      <c r="A1618" s="1">
        <f t="shared" si="50"/>
        <v>443.80000000001837</v>
      </c>
      <c r="B1618" s="2" t="s">
        <v>1617</v>
      </c>
      <c r="D1618" s="1">
        <f t="shared" si="51"/>
        <v>443.55000000001837</v>
      </c>
      <c r="E1618" s="2" t="s">
        <v>1617</v>
      </c>
    </row>
    <row r="1619" spans="1:5" x14ac:dyDescent="0.2">
      <c r="A1619" s="1">
        <f t="shared" si="50"/>
        <v>443.97500000001838</v>
      </c>
      <c r="B1619" s="2" t="s">
        <v>1618</v>
      </c>
      <c r="D1619" s="1">
        <f t="shared" si="51"/>
        <v>443.72500000001838</v>
      </c>
      <c r="E1619" s="2" t="s">
        <v>1618</v>
      </c>
    </row>
    <row r="1620" spans="1:5" x14ac:dyDescent="0.2">
      <c r="A1620" s="1">
        <f t="shared" si="50"/>
        <v>444.15000000001839</v>
      </c>
      <c r="B1620" s="2" t="s">
        <v>1619</v>
      </c>
      <c r="D1620" s="1">
        <f t="shared" si="51"/>
        <v>443.90000000001839</v>
      </c>
      <c r="E1620" s="2" t="s">
        <v>1619</v>
      </c>
    </row>
    <row r="1621" spans="1:5" x14ac:dyDescent="0.2">
      <c r="A1621" s="1">
        <f t="shared" si="50"/>
        <v>444.32500000001841</v>
      </c>
      <c r="B1621" s="2" t="s">
        <v>1620</v>
      </c>
      <c r="D1621" s="1">
        <f t="shared" si="51"/>
        <v>444.07500000001841</v>
      </c>
      <c r="E1621" s="2" t="s">
        <v>1620</v>
      </c>
    </row>
    <row r="1622" spans="1:5" x14ac:dyDescent="0.2">
      <c r="A1622" s="1">
        <f t="shared" si="50"/>
        <v>444.50000000001842</v>
      </c>
      <c r="B1622" s="2" t="s">
        <v>1621</v>
      </c>
      <c r="D1622" s="1">
        <f t="shared" si="51"/>
        <v>444.25000000001842</v>
      </c>
      <c r="E1622" s="2" t="s">
        <v>1621</v>
      </c>
    </row>
    <row r="1623" spans="1:5" x14ac:dyDescent="0.2">
      <c r="A1623" s="1">
        <f t="shared" si="50"/>
        <v>444.67500000001843</v>
      </c>
      <c r="B1623" s="2" t="s">
        <v>1622</v>
      </c>
      <c r="D1623" s="1">
        <f t="shared" si="51"/>
        <v>444.42500000001843</v>
      </c>
      <c r="E1623" s="2" t="s">
        <v>1622</v>
      </c>
    </row>
    <row r="1624" spans="1:5" x14ac:dyDescent="0.2">
      <c r="A1624" s="1">
        <f t="shared" si="50"/>
        <v>444.85000000001844</v>
      </c>
      <c r="B1624" s="2" t="s">
        <v>1623</v>
      </c>
      <c r="D1624" s="1">
        <f t="shared" si="51"/>
        <v>444.60000000001844</v>
      </c>
      <c r="E1624" s="2" t="s">
        <v>1623</v>
      </c>
    </row>
    <row r="1625" spans="1:5" x14ac:dyDescent="0.2">
      <c r="A1625" s="1">
        <f t="shared" si="50"/>
        <v>445.02500000001845</v>
      </c>
      <c r="B1625" s="2" t="s">
        <v>1624</v>
      </c>
      <c r="D1625" s="1">
        <f t="shared" si="51"/>
        <v>444.77500000001845</v>
      </c>
      <c r="E1625" s="2" t="s">
        <v>1624</v>
      </c>
    </row>
    <row r="1626" spans="1:5" x14ac:dyDescent="0.2">
      <c r="A1626" s="1">
        <f t="shared" si="50"/>
        <v>445.20000000001846</v>
      </c>
      <c r="B1626" s="2" t="s">
        <v>1625</v>
      </c>
      <c r="D1626" s="1">
        <f t="shared" si="51"/>
        <v>444.95000000001846</v>
      </c>
      <c r="E1626" s="2" t="s">
        <v>1625</v>
      </c>
    </row>
    <row r="1627" spans="1:5" x14ac:dyDescent="0.2">
      <c r="A1627" s="1">
        <f t="shared" si="50"/>
        <v>445.37500000001847</v>
      </c>
      <c r="B1627" s="2" t="s">
        <v>1626</v>
      </c>
      <c r="D1627" s="1">
        <f t="shared" si="51"/>
        <v>445.12500000001847</v>
      </c>
      <c r="E1627" s="2" t="s">
        <v>1626</v>
      </c>
    </row>
    <row r="1628" spans="1:5" x14ac:dyDescent="0.2">
      <c r="A1628" s="1">
        <f t="shared" si="50"/>
        <v>445.55000000001849</v>
      </c>
      <c r="B1628" s="2" t="s">
        <v>1627</v>
      </c>
      <c r="D1628" s="1">
        <f t="shared" si="51"/>
        <v>445.30000000001849</v>
      </c>
      <c r="E1628" s="2" t="s">
        <v>1627</v>
      </c>
    </row>
    <row r="1629" spans="1:5" x14ac:dyDescent="0.2">
      <c r="A1629" s="1">
        <f t="shared" si="50"/>
        <v>445.7250000000185</v>
      </c>
      <c r="B1629" s="2" t="s">
        <v>1628</v>
      </c>
      <c r="D1629" s="1">
        <f t="shared" si="51"/>
        <v>445.4750000000185</v>
      </c>
      <c r="E1629" s="2" t="s">
        <v>1628</v>
      </c>
    </row>
    <row r="1630" spans="1:5" x14ac:dyDescent="0.2">
      <c r="A1630" s="1">
        <f t="shared" si="50"/>
        <v>445.90000000001851</v>
      </c>
      <c r="B1630" s="2" t="s">
        <v>1629</v>
      </c>
      <c r="D1630" s="1">
        <f t="shared" si="51"/>
        <v>445.65000000001851</v>
      </c>
      <c r="E1630" s="2" t="s">
        <v>1629</v>
      </c>
    </row>
    <row r="1631" spans="1:5" x14ac:dyDescent="0.2">
      <c r="A1631" s="1">
        <f t="shared" si="50"/>
        <v>446.07500000001852</v>
      </c>
      <c r="B1631" s="2" t="s">
        <v>1630</v>
      </c>
      <c r="D1631" s="1">
        <f t="shared" si="51"/>
        <v>445.82500000001852</v>
      </c>
      <c r="E1631" s="2" t="s">
        <v>1630</v>
      </c>
    </row>
    <row r="1632" spans="1:5" x14ac:dyDescent="0.2">
      <c r="A1632" s="1">
        <f t="shared" si="50"/>
        <v>446.25000000001853</v>
      </c>
      <c r="B1632" s="2" t="s">
        <v>1631</v>
      </c>
      <c r="D1632" s="1">
        <f t="shared" si="51"/>
        <v>446.00000000001853</v>
      </c>
      <c r="E1632" s="2" t="s">
        <v>1631</v>
      </c>
    </row>
    <row r="1633" spans="1:5" x14ac:dyDescent="0.2">
      <c r="A1633" s="1">
        <f t="shared" si="50"/>
        <v>446.42500000001854</v>
      </c>
      <c r="B1633" s="2" t="s">
        <v>1632</v>
      </c>
      <c r="D1633" s="1">
        <f t="shared" si="51"/>
        <v>446.17500000001854</v>
      </c>
      <c r="E1633" s="2" t="s">
        <v>1632</v>
      </c>
    </row>
    <row r="1634" spans="1:5" x14ac:dyDescent="0.2">
      <c r="A1634" s="1">
        <f t="shared" si="50"/>
        <v>446.60000000001855</v>
      </c>
      <c r="B1634" s="2" t="s">
        <v>1633</v>
      </c>
      <c r="D1634" s="1">
        <f t="shared" si="51"/>
        <v>446.35000000001855</v>
      </c>
      <c r="E1634" s="2" t="s">
        <v>1633</v>
      </c>
    </row>
    <row r="1635" spans="1:5" x14ac:dyDescent="0.2">
      <c r="A1635" s="1">
        <f t="shared" si="50"/>
        <v>446.77500000001857</v>
      </c>
      <c r="B1635" s="2" t="s">
        <v>1634</v>
      </c>
      <c r="D1635" s="1">
        <f t="shared" si="51"/>
        <v>446.52500000001857</v>
      </c>
      <c r="E1635" s="2" t="s">
        <v>1634</v>
      </c>
    </row>
    <row r="1636" spans="1:5" x14ac:dyDescent="0.2">
      <c r="A1636" s="1">
        <f t="shared" si="50"/>
        <v>446.95000000001858</v>
      </c>
      <c r="B1636" s="2" t="s">
        <v>1635</v>
      </c>
      <c r="D1636" s="1">
        <f t="shared" si="51"/>
        <v>446.70000000001858</v>
      </c>
      <c r="E1636" s="2" t="s">
        <v>1635</v>
      </c>
    </row>
    <row r="1637" spans="1:5" x14ac:dyDescent="0.2">
      <c r="A1637" s="1">
        <f t="shared" si="50"/>
        <v>447.12500000001859</v>
      </c>
      <c r="B1637" s="2" t="s">
        <v>1636</v>
      </c>
      <c r="D1637" s="1">
        <f t="shared" si="51"/>
        <v>446.87500000001859</v>
      </c>
      <c r="E1637" s="2" t="s">
        <v>1636</v>
      </c>
    </row>
    <row r="1638" spans="1:5" x14ac:dyDescent="0.2">
      <c r="A1638" s="1">
        <f t="shared" si="50"/>
        <v>447.3000000000186</v>
      </c>
      <c r="B1638" s="2" t="s">
        <v>1637</v>
      </c>
      <c r="D1638" s="1">
        <f t="shared" si="51"/>
        <v>447.0500000000186</v>
      </c>
      <c r="E1638" s="2" t="s">
        <v>1637</v>
      </c>
    </row>
    <row r="1639" spans="1:5" x14ac:dyDescent="0.2">
      <c r="A1639" s="1">
        <f t="shared" si="50"/>
        <v>447.47500000001861</v>
      </c>
      <c r="B1639" s="2" t="s">
        <v>1638</v>
      </c>
      <c r="D1639" s="1">
        <f t="shared" si="51"/>
        <v>447.22500000001861</v>
      </c>
      <c r="E1639" s="2" t="s">
        <v>1638</v>
      </c>
    </row>
    <row r="1640" spans="1:5" x14ac:dyDescent="0.2">
      <c r="A1640" s="1">
        <f t="shared" si="50"/>
        <v>447.65000000001862</v>
      </c>
      <c r="B1640" s="2" t="s">
        <v>1639</v>
      </c>
      <c r="D1640" s="1">
        <f t="shared" si="51"/>
        <v>447.40000000001862</v>
      </c>
      <c r="E1640" s="2" t="s">
        <v>1639</v>
      </c>
    </row>
    <row r="1641" spans="1:5" x14ac:dyDescent="0.2">
      <c r="A1641" s="1">
        <f t="shared" si="50"/>
        <v>447.82500000001863</v>
      </c>
      <c r="B1641" s="2" t="s">
        <v>1640</v>
      </c>
      <c r="D1641" s="1">
        <f t="shared" si="51"/>
        <v>447.57500000001863</v>
      </c>
      <c r="E1641" s="2" t="s">
        <v>1640</v>
      </c>
    </row>
    <row r="1642" spans="1:5" x14ac:dyDescent="0.2">
      <c r="A1642" s="1">
        <f t="shared" si="50"/>
        <v>448.00000000001864</v>
      </c>
      <c r="B1642" s="2" t="s">
        <v>1641</v>
      </c>
      <c r="D1642" s="1">
        <f t="shared" si="51"/>
        <v>447.75000000001864</v>
      </c>
      <c r="E1642" s="2" t="s">
        <v>1641</v>
      </c>
    </row>
    <row r="1643" spans="1:5" x14ac:dyDescent="0.2">
      <c r="A1643" s="1">
        <f t="shared" si="50"/>
        <v>448.17500000001866</v>
      </c>
      <c r="B1643" s="2" t="s">
        <v>1642</v>
      </c>
      <c r="D1643" s="1">
        <f t="shared" si="51"/>
        <v>447.92500000001866</v>
      </c>
      <c r="E1643" s="2" t="s">
        <v>1642</v>
      </c>
    </row>
    <row r="1644" spans="1:5" x14ac:dyDescent="0.2">
      <c r="A1644" s="1">
        <f t="shared" si="50"/>
        <v>448.35000000001867</v>
      </c>
      <c r="B1644" s="2" t="s">
        <v>1643</v>
      </c>
      <c r="D1644" s="1">
        <f t="shared" si="51"/>
        <v>448.10000000001867</v>
      </c>
      <c r="E1644" s="2" t="s">
        <v>1643</v>
      </c>
    </row>
    <row r="1645" spans="1:5" x14ac:dyDescent="0.2">
      <c r="A1645" s="1">
        <f t="shared" si="50"/>
        <v>448.52500000001868</v>
      </c>
      <c r="B1645" s="2" t="s">
        <v>1644</v>
      </c>
      <c r="D1645" s="1">
        <f t="shared" si="51"/>
        <v>448.27500000001868</v>
      </c>
      <c r="E1645" s="2" t="s">
        <v>1644</v>
      </c>
    </row>
    <row r="1646" spans="1:5" x14ac:dyDescent="0.2">
      <c r="A1646" s="1">
        <f t="shared" si="50"/>
        <v>448.70000000001869</v>
      </c>
      <c r="B1646" s="2" t="s">
        <v>1645</v>
      </c>
      <c r="D1646" s="1">
        <f t="shared" si="51"/>
        <v>448.45000000001869</v>
      </c>
      <c r="E1646" s="2" t="s">
        <v>1645</v>
      </c>
    </row>
    <row r="1647" spans="1:5" x14ac:dyDescent="0.2">
      <c r="A1647" s="1">
        <f t="shared" si="50"/>
        <v>448.8750000000187</v>
      </c>
      <c r="B1647" s="2" t="s">
        <v>1646</v>
      </c>
      <c r="D1647" s="1">
        <f t="shared" si="51"/>
        <v>448.6250000000187</v>
      </c>
      <c r="E1647" s="2" t="s">
        <v>1646</v>
      </c>
    </row>
    <row r="1648" spans="1:5" x14ac:dyDescent="0.2">
      <c r="A1648" s="1">
        <f t="shared" si="50"/>
        <v>449.05000000001871</v>
      </c>
      <c r="B1648" s="2" t="s">
        <v>1647</v>
      </c>
      <c r="D1648" s="1">
        <f t="shared" si="51"/>
        <v>448.80000000001871</v>
      </c>
      <c r="E1648" s="2" t="s">
        <v>1647</v>
      </c>
    </row>
    <row r="1649" spans="1:5" x14ac:dyDescent="0.2">
      <c r="A1649" s="1">
        <f t="shared" si="50"/>
        <v>449.22500000001872</v>
      </c>
      <c r="B1649" s="2" t="s">
        <v>1648</v>
      </c>
      <c r="D1649" s="1">
        <f t="shared" si="51"/>
        <v>448.97500000001872</v>
      </c>
      <c r="E1649" s="2" t="s">
        <v>1648</v>
      </c>
    </row>
    <row r="1650" spans="1:5" x14ac:dyDescent="0.2">
      <c r="A1650" s="1">
        <f t="shared" si="50"/>
        <v>449.40000000001874</v>
      </c>
      <c r="B1650" s="2" t="s">
        <v>1649</v>
      </c>
      <c r="D1650" s="1">
        <f t="shared" si="51"/>
        <v>449.15000000001874</v>
      </c>
      <c r="E1650" s="2" t="s">
        <v>1649</v>
      </c>
    </row>
    <row r="1651" spans="1:5" x14ac:dyDescent="0.2">
      <c r="A1651" s="1">
        <f t="shared" si="50"/>
        <v>449.57500000001875</v>
      </c>
      <c r="B1651" s="2" t="s">
        <v>1650</v>
      </c>
      <c r="D1651" s="1">
        <f t="shared" si="51"/>
        <v>449.32500000001875</v>
      </c>
      <c r="E1651" s="2" t="s">
        <v>1650</v>
      </c>
    </row>
    <row r="1652" spans="1:5" x14ac:dyDescent="0.2">
      <c r="A1652" s="1">
        <f t="shared" si="50"/>
        <v>449.75000000001876</v>
      </c>
      <c r="B1652" s="2" t="s">
        <v>1651</v>
      </c>
      <c r="D1652" s="1">
        <f t="shared" si="51"/>
        <v>449.50000000001876</v>
      </c>
      <c r="E1652" s="2" t="s">
        <v>1651</v>
      </c>
    </row>
    <row r="1653" spans="1:5" x14ac:dyDescent="0.2">
      <c r="A1653" s="1">
        <f t="shared" si="50"/>
        <v>449.92500000001877</v>
      </c>
      <c r="B1653" s="2" t="s">
        <v>1652</v>
      </c>
      <c r="D1653" s="1">
        <f t="shared" si="51"/>
        <v>449.67500000001877</v>
      </c>
      <c r="E1653" s="2" t="s">
        <v>1652</v>
      </c>
    </row>
    <row r="1654" spans="1:5" x14ac:dyDescent="0.2">
      <c r="A1654" s="1">
        <f t="shared" si="50"/>
        <v>450.10000000001878</v>
      </c>
      <c r="B1654" s="2" t="s">
        <v>1653</v>
      </c>
      <c r="D1654" s="1">
        <f t="shared" si="51"/>
        <v>449.85000000001878</v>
      </c>
      <c r="E1654" s="2" t="s">
        <v>1653</v>
      </c>
    </row>
    <row r="1655" spans="1:5" x14ac:dyDescent="0.2">
      <c r="A1655" s="1">
        <f t="shared" si="50"/>
        <v>450.27500000001879</v>
      </c>
      <c r="B1655" s="2" t="s">
        <v>1654</v>
      </c>
      <c r="D1655" s="1">
        <f t="shared" si="51"/>
        <v>450.02500000001879</v>
      </c>
      <c r="E1655" s="2" t="s">
        <v>1654</v>
      </c>
    </row>
    <row r="1656" spans="1:5" x14ac:dyDescent="0.2">
      <c r="A1656" s="1">
        <f t="shared" si="50"/>
        <v>450.4500000000188</v>
      </c>
      <c r="B1656" s="2" t="s">
        <v>1655</v>
      </c>
      <c r="D1656" s="1">
        <f t="shared" si="51"/>
        <v>450.2000000000188</v>
      </c>
      <c r="E1656" s="2" t="s">
        <v>1655</v>
      </c>
    </row>
    <row r="1657" spans="1:5" x14ac:dyDescent="0.2">
      <c r="A1657" s="1">
        <f t="shared" si="50"/>
        <v>450.62500000001882</v>
      </c>
      <c r="B1657" s="2" t="s">
        <v>1656</v>
      </c>
      <c r="D1657" s="1">
        <f t="shared" si="51"/>
        <v>450.37500000001882</v>
      </c>
      <c r="E1657" s="2" t="s">
        <v>1656</v>
      </c>
    </row>
    <row r="1658" spans="1:5" x14ac:dyDescent="0.2">
      <c r="A1658" s="1">
        <f t="shared" si="50"/>
        <v>450.80000000001883</v>
      </c>
      <c r="B1658" s="2" t="s">
        <v>1657</v>
      </c>
      <c r="D1658" s="1">
        <f t="shared" si="51"/>
        <v>450.55000000001883</v>
      </c>
      <c r="E1658" s="2" t="s">
        <v>1657</v>
      </c>
    </row>
    <row r="1659" spans="1:5" x14ac:dyDescent="0.2">
      <c r="A1659" s="1">
        <f t="shared" si="50"/>
        <v>450.97500000001884</v>
      </c>
      <c r="B1659" s="2" t="s">
        <v>1658</v>
      </c>
      <c r="D1659" s="1">
        <f t="shared" si="51"/>
        <v>450.72500000001884</v>
      </c>
      <c r="E1659" s="2" t="s">
        <v>1658</v>
      </c>
    </row>
    <row r="1660" spans="1:5" x14ac:dyDescent="0.2">
      <c r="A1660" s="1">
        <f t="shared" si="50"/>
        <v>451.15000000001885</v>
      </c>
      <c r="B1660" s="2" t="s">
        <v>1659</v>
      </c>
      <c r="D1660" s="1">
        <f t="shared" si="51"/>
        <v>450.90000000001885</v>
      </c>
      <c r="E1660" s="2" t="s">
        <v>1659</v>
      </c>
    </row>
    <row r="1661" spans="1:5" x14ac:dyDescent="0.2">
      <c r="A1661" s="1">
        <f t="shared" si="50"/>
        <v>451.32500000001886</v>
      </c>
      <c r="B1661" s="2" t="s">
        <v>1660</v>
      </c>
      <c r="D1661" s="1">
        <f t="shared" si="51"/>
        <v>451.07500000001886</v>
      </c>
      <c r="E1661" s="2" t="s">
        <v>1660</v>
      </c>
    </row>
    <row r="1662" spans="1:5" x14ac:dyDescent="0.2">
      <c r="A1662" s="1">
        <f t="shared" si="50"/>
        <v>451.50000000001887</v>
      </c>
      <c r="B1662" s="2" t="s">
        <v>1661</v>
      </c>
      <c r="D1662" s="1">
        <f t="shared" si="51"/>
        <v>451.25000000001887</v>
      </c>
      <c r="E1662" s="2" t="s">
        <v>1661</v>
      </c>
    </row>
    <row r="1663" spans="1:5" x14ac:dyDescent="0.2">
      <c r="A1663" s="1">
        <f t="shared" si="50"/>
        <v>451.67500000001888</v>
      </c>
      <c r="B1663" s="2" t="s">
        <v>1662</v>
      </c>
      <c r="D1663" s="1">
        <f t="shared" si="51"/>
        <v>451.42500000001888</v>
      </c>
      <c r="E1663" s="2" t="s">
        <v>1662</v>
      </c>
    </row>
    <row r="1664" spans="1:5" x14ac:dyDescent="0.2">
      <c r="A1664" s="1">
        <f t="shared" si="50"/>
        <v>451.85000000001889</v>
      </c>
      <c r="B1664" s="2" t="s">
        <v>1663</v>
      </c>
      <c r="D1664" s="1">
        <f t="shared" si="51"/>
        <v>451.60000000001889</v>
      </c>
      <c r="E1664" s="2" t="s">
        <v>1663</v>
      </c>
    </row>
    <row r="1665" spans="1:5" x14ac:dyDescent="0.2">
      <c r="A1665" s="1">
        <f t="shared" si="50"/>
        <v>452.02500000001891</v>
      </c>
      <c r="B1665" s="2" t="s">
        <v>1664</v>
      </c>
      <c r="D1665" s="1">
        <f t="shared" si="51"/>
        <v>451.77500000001891</v>
      </c>
      <c r="E1665" s="2" t="s">
        <v>1664</v>
      </c>
    </row>
    <row r="1666" spans="1:5" x14ac:dyDescent="0.2">
      <c r="A1666" s="1">
        <f t="shared" si="50"/>
        <v>452.20000000001892</v>
      </c>
      <c r="B1666" s="2" t="s">
        <v>1665</v>
      </c>
      <c r="D1666" s="1">
        <f t="shared" si="51"/>
        <v>451.95000000001892</v>
      </c>
      <c r="E1666" s="2" t="s">
        <v>1665</v>
      </c>
    </row>
    <row r="1667" spans="1:5" x14ac:dyDescent="0.2">
      <c r="A1667" s="1">
        <f t="shared" si="50"/>
        <v>452.37500000001893</v>
      </c>
      <c r="B1667" s="2" t="s">
        <v>1666</v>
      </c>
      <c r="D1667" s="1">
        <f t="shared" si="51"/>
        <v>452.12500000001893</v>
      </c>
      <c r="E1667" s="2" t="s">
        <v>1666</v>
      </c>
    </row>
    <row r="1668" spans="1:5" x14ac:dyDescent="0.2">
      <c r="A1668" s="1">
        <f t="shared" ref="A1668:A1731" si="52">A1667+0.175</f>
        <v>452.55000000001894</v>
      </c>
      <c r="B1668" s="2" t="s">
        <v>1667</v>
      </c>
      <c r="D1668" s="1">
        <f t="shared" ref="D1668:D1731" si="53">D1667+0.175</f>
        <v>452.30000000001894</v>
      </c>
      <c r="E1668" s="2" t="s">
        <v>1667</v>
      </c>
    </row>
    <row r="1669" spans="1:5" x14ac:dyDescent="0.2">
      <c r="A1669" s="1">
        <f t="shared" si="52"/>
        <v>452.72500000001895</v>
      </c>
      <c r="B1669" s="2" t="s">
        <v>1668</v>
      </c>
      <c r="D1669" s="1">
        <f t="shared" si="53"/>
        <v>452.47500000001895</v>
      </c>
      <c r="E1669" s="2" t="s">
        <v>1668</v>
      </c>
    </row>
    <row r="1670" spans="1:5" x14ac:dyDescent="0.2">
      <c r="A1670" s="1">
        <f t="shared" si="52"/>
        <v>452.90000000001896</v>
      </c>
      <c r="B1670" s="2" t="s">
        <v>1669</v>
      </c>
      <c r="D1670" s="1">
        <f t="shared" si="53"/>
        <v>452.65000000001896</v>
      </c>
      <c r="E1670" s="2" t="s">
        <v>1669</v>
      </c>
    </row>
    <row r="1671" spans="1:5" x14ac:dyDescent="0.2">
      <c r="A1671" s="1">
        <f t="shared" si="52"/>
        <v>453.07500000001897</v>
      </c>
      <c r="B1671" s="2" t="s">
        <v>1670</v>
      </c>
      <c r="D1671" s="1">
        <f t="shared" si="53"/>
        <v>452.82500000001897</v>
      </c>
      <c r="E1671" s="2" t="s">
        <v>1670</v>
      </c>
    </row>
    <row r="1672" spans="1:5" x14ac:dyDescent="0.2">
      <c r="A1672" s="1">
        <f t="shared" si="52"/>
        <v>453.25000000001899</v>
      </c>
      <c r="B1672" s="2" t="s">
        <v>1671</v>
      </c>
      <c r="D1672" s="1">
        <f t="shared" si="53"/>
        <v>453.00000000001899</v>
      </c>
      <c r="E1672" s="2" t="s">
        <v>1671</v>
      </c>
    </row>
    <row r="1673" spans="1:5" x14ac:dyDescent="0.2">
      <c r="A1673" s="1">
        <f t="shared" si="52"/>
        <v>453.425000000019</v>
      </c>
      <c r="B1673" s="2" t="s">
        <v>1672</v>
      </c>
      <c r="D1673" s="1">
        <f t="shared" si="53"/>
        <v>453.175000000019</v>
      </c>
      <c r="E1673" s="2" t="s">
        <v>1672</v>
      </c>
    </row>
    <row r="1674" spans="1:5" x14ac:dyDescent="0.2">
      <c r="A1674" s="1">
        <f t="shared" si="52"/>
        <v>453.60000000001901</v>
      </c>
      <c r="B1674" s="2" t="s">
        <v>1673</v>
      </c>
      <c r="D1674" s="1">
        <f t="shared" si="53"/>
        <v>453.35000000001901</v>
      </c>
      <c r="E1674" s="2" t="s">
        <v>1673</v>
      </c>
    </row>
    <row r="1675" spans="1:5" x14ac:dyDescent="0.2">
      <c r="A1675" s="1">
        <f t="shared" si="52"/>
        <v>453.77500000001902</v>
      </c>
      <c r="B1675" s="2" t="s">
        <v>1674</v>
      </c>
      <c r="D1675" s="1">
        <f t="shared" si="53"/>
        <v>453.52500000001902</v>
      </c>
      <c r="E1675" s="2" t="s">
        <v>1674</v>
      </c>
    </row>
    <row r="1676" spans="1:5" x14ac:dyDescent="0.2">
      <c r="A1676" s="1">
        <f t="shared" si="52"/>
        <v>453.95000000001903</v>
      </c>
      <c r="B1676" s="2" t="s">
        <v>1675</v>
      </c>
      <c r="D1676" s="1">
        <f t="shared" si="53"/>
        <v>453.70000000001903</v>
      </c>
      <c r="E1676" s="2" t="s">
        <v>1675</v>
      </c>
    </row>
    <row r="1677" spans="1:5" x14ac:dyDescent="0.2">
      <c r="A1677" s="1">
        <f t="shared" si="52"/>
        <v>454.12500000001904</v>
      </c>
      <c r="B1677" s="2" t="s">
        <v>1676</v>
      </c>
      <c r="D1677" s="1">
        <f t="shared" si="53"/>
        <v>453.87500000001904</v>
      </c>
      <c r="E1677" s="2" t="s">
        <v>1676</v>
      </c>
    </row>
    <row r="1678" spans="1:5" x14ac:dyDescent="0.2">
      <c r="A1678" s="1">
        <f t="shared" si="52"/>
        <v>454.30000000001905</v>
      </c>
      <c r="B1678" s="2" t="s">
        <v>1677</v>
      </c>
      <c r="D1678" s="1">
        <f t="shared" si="53"/>
        <v>454.05000000001905</v>
      </c>
      <c r="E1678" s="2" t="s">
        <v>1677</v>
      </c>
    </row>
    <row r="1679" spans="1:5" x14ac:dyDescent="0.2">
      <c r="A1679" s="1">
        <f t="shared" si="52"/>
        <v>454.47500000001907</v>
      </c>
      <c r="B1679" s="2" t="s">
        <v>1678</v>
      </c>
      <c r="D1679" s="1">
        <f t="shared" si="53"/>
        <v>454.22500000001907</v>
      </c>
      <c r="E1679" s="2" t="s">
        <v>1678</v>
      </c>
    </row>
    <row r="1680" spans="1:5" x14ac:dyDescent="0.2">
      <c r="A1680" s="1">
        <f t="shared" si="52"/>
        <v>454.65000000001908</v>
      </c>
      <c r="B1680" s="2" t="s">
        <v>1679</v>
      </c>
      <c r="D1680" s="1">
        <f t="shared" si="53"/>
        <v>454.40000000001908</v>
      </c>
      <c r="E1680" s="2" t="s">
        <v>1679</v>
      </c>
    </row>
    <row r="1681" spans="1:5" x14ac:dyDescent="0.2">
      <c r="A1681" s="1">
        <f t="shared" si="52"/>
        <v>454.82500000001909</v>
      </c>
      <c r="B1681" s="2" t="s">
        <v>1680</v>
      </c>
      <c r="D1681" s="1">
        <f t="shared" si="53"/>
        <v>454.57500000001909</v>
      </c>
      <c r="E1681" s="2" t="s">
        <v>1680</v>
      </c>
    </row>
    <row r="1682" spans="1:5" x14ac:dyDescent="0.2">
      <c r="A1682" s="1">
        <f t="shared" si="52"/>
        <v>455.0000000000191</v>
      </c>
      <c r="B1682" s="2" t="s">
        <v>1681</v>
      </c>
      <c r="D1682" s="1">
        <f t="shared" si="53"/>
        <v>454.7500000000191</v>
      </c>
      <c r="E1682" s="2" t="s">
        <v>1681</v>
      </c>
    </row>
    <row r="1683" spans="1:5" x14ac:dyDescent="0.2">
      <c r="A1683" s="1">
        <f t="shared" si="52"/>
        <v>455.17500000001911</v>
      </c>
      <c r="B1683" s="2" t="s">
        <v>1682</v>
      </c>
      <c r="D1683" s="1">
        <f t="shared" si="53"/>
        <v>454.92500000001911</v>
      </c>
      <c r="E1683" s="2" t="s">
        <v>1682</v>
      </c>
    </row>
    <row r="1684" spans="1:5" x14ac:dyDescent="0.2">
      <c r="A1684" s="1">
        <f t="shared" si="52"/>
        <v>455.35000000001912</v>
      </c>
      <c r="B1684" s="2" t="s">
        <v>1683</v>
      </c>
      <c r="D1684" s="1">
        <f t="shared" si="53"/>
        <v>455.10000000001912</v>
      </c>
      <c r="E1684" s="2" t="s">
        <v>1683</v>
      </c>
    </row>
    <row r="1685" spans="1:5" x14ac:dyDescent="0.2">
      <c r="A1685" s="1">
        <f t="shared" si="52"/>
        <v>455.52500000001913</v>
      </c>
      <c r="B1685" s="2" t="s">
        <v>1684</v>
      </c>
      <c r="D1685" s="1">
        <f t="shared" si="53"/>
        <v>455.27500000001913</v>
      </c>
      <c r="E1685" s="2" t="s">
        <v>1684</v>
      </c>
    </row>
    <row r="1686" spans="1:5" x14ac:dyDescent="0.2">
      <c r="A1686" s="1">
        <f t="shared" si="52"/>
        <v>455.70000000001914</v>
      </c>
      <c r="B1686" s="2" t="s">
        <v>1685</v>
      </c>
      <c r="D1686" s="1">
        <f t="shared" si="53"/>
        <v>455.45000000001914</v>
      </c>
      <c r="E1686" s="2" t="s">
        <v>1685</v>
      </c>
    </row>
    <row r="1687" spans="1:5" x14ac:dyDescent="0.2">
      <c r="A1687" s="1">
        <f t="shared" si="52"/>
        <v>455.87500000001916</v>
      </c>
      <c r="B1687" s="2" t="s">
        <v>1686</v>
      </c>
      <c r="D1687" s="1">
        <f t="shared" si="53"/>
        <v>455.62500000001916</v>
      </c>
      <c r="E1687" s="2" t="s">
        <v>1686</v>
      </c>
    </row>
    <row r="1688" spans="1:5" x14ac:dyDescent="0.2">
      <c r="A1688" s="1">
        <f t="shared" si="52"/>
        <v>456.05000000001917</v>
      </c>
      <c r="B1688" s="2" t="s">
        <v>1687</v>
      </c>
      <c r="D1688" s="1">
        <f t="shared" si="53"/>
        <v>455.80000000001917</v>
      </c>
      <c r="E1688" s="2" t="s">
        <v>1687</v>
      </c>
    </row>
    <row r="1689" spans="1:5" x14ac:dyDescent="0.2">
      <c r="A1689" s="1">
        <f t="shared" si="52"/>
        <v>456.22500000001918</v>
      </c>
      <c r="B1689" s="2" t="s">
        <v>1688</v>
      </c>
      <c r="D1689" s="1">
        <f t="shared" si="53"/>
        <v>455.97500000001918</v>
      </c>
      <c r="E1689" s="2" t="s">
        <v>1688</v>
      </c>
    </row>
    <row r="1690" spans="1:5" x14ac:dyDescent="0.2">
      <c r="A1690" s="1">
        <f t="shared" si="52"/>
        <v>456.40000000001919</v>
      </c>
      <c r="B1690" s="2" t="s">
        <v>1689</v>
      </c>
      <c r="D1690" s="1">
        <f t="shared" si="53"/>
        <v>456.15000000001919</v>
      </c>
      <c r="E1690" s="2" t="s">
        <v>1689</v>
      </c>
    </row>
    <row r="1691" spans="1:5" x14ac:dyDescent="0.2">
      <c r="A1691" s="1">
        <f t="shared" si="52"/>
        <v>456.5750000000192</v>
      </c>
      <c r="B1691" s="2" t="s">
        <v>1690</v>
      </c>
      <c r="D1691" s="1">
        <f t="shared" si="53"/>
        <v>456.3250000000192</v>
      </c>
      <c r="E1691" s="2" t="s">
        <v>1690</v>
      </c>
    </row>
    <row r="1692" spans="1:5" x14ac:dyDescent="0.2">
      <c r="A1692" s="1">
        <f t="shared" si="52"/>
        <v>456.75000000001921</v>
      </c>
      <c r="B1692" s="2" t="s">
        <v>1691</v>
      </c>
      <c r="D1692" s="1">
        <f t="shared" si="53"/>
        <v>456.50000000001921</v>
      </c>
      <c r="E1692" s="2" t="s">
        <v>1691</v>
      </c>
    </row>
    <row r="1693" spans="1:5" x14ac:dyDescent="0.2">
      <c r="A1693" s="1">
        <f t="shared" si="52"/>
        <v>456.92500000001922</v>
      </c>
      <c r="B1693" s="2" t="s">
        <v>1692</v>
      </c>
      <c r="D1693" s="1">
        <f t="shared" si="53"/>
        <v>456.67500000001922</v>
      </c>
      <c r="E1693" s="2" t="s">
        <v>1692</v>
      </c>
    </row>
    <row r="1694" spans="1:5" x14ac:dyDescent="0.2">
      <c r="A1694" s="1">
        <f t="shared" si="52"/>
        <v>457.10000000001924</v>
      </c>
      <c r="B1694" s="2" t="s">
        <v>1693</v>
      </c>
      <c r="D1694" s="1">
        <f t="shared" si="53"/>
        <v>456.85000000001924</v>
      </c>
      <c r="E1694" s="2" t="s">
        <v>1693</v>
      </c>
    </row>
    <row r="1695" spans="1:5" x14ac:dyDescent="0.2">
      <c r="A1695" s="1">
        <f t="shared" si="52"/>
        <v>457.27500000001925</v>
      </c>
      <c r="B1695" s="2" t="s">
        <v>1694</v>
      </c>
      <c r="D1695" s="1">
        <f t="shared" si="53"/>
        <v>457.02500000001925</v>
      </c>
      <c r="E1695" s="2" t="s">
        <v>1694</v>
      </c>
    </row>
    <row r="1696" spans="1:5" x14ac:dyDescent="0.2">
      <c r="A1696" s="1">
        <f t="shared" si="52"/>
        <v>457.45000000001926</v>
      </c>
      <c r="B1696" s="2" t="s">
        <v>1695</v>
      </c>
      <c r="D1696" s="1">
        <f t="shared" si="53"/>
        <v>457.20000000001926</v>
      </c>
      <c r="E1696" s="2" t="s">
        <v>1695</v>
      </c>
    </row>
    <row r="1697" spans="1:5" x14ac:dyDescent="0.2">
      <c r="A1697" s="1">
        <f t="shared" si="52"/>
        <v>457.62500000001927</v>
      </c>
      <c r="B1697" s="2" t="s">
        <v>1696</v>
      </c>
      <c r="D1697" s="1">
        <f t="shared" si="53"/>
        <v>457.37500000001927</v>
      </c>
      <c r="E1697" s="2" t="s">
        <v>1696</v>
      </c>
    </row>
    <row r="1698" spans="1:5" x14ac:dyDescent="0.2">
      <c r="A1698" s="1">
        <f t="shared" si="52"/>
        <v>457.80000000001928</v>
      </c>
      <c r="B1698" s="2" t="s">
        <v>1697</v>
      </c>
      <c r="D1698" s="1">
        <f t="shared" si="53"/>
        <v>457.55000000001928</v>
      </c>
      <c r="E1698" s="2" t="s">
        <v>1697</v>
      </c>
    </row>
    <row r="1699" spans="1:5" x14ac:dyDescent="0.2">
      <c r="A1699" s="1">
        <f t="shared" si="52"/>
        <v>457.97500000001929</v>
      </c>
      <c r="B1699" s="2" t="s">
        <v>1698</v>
      </c>
      <c r="D1699" s="1">
        <f t="shared" si="53"/>
        <v>457.72500000001929</v>
      </c>
      <c r="E1699" s="2" t="s">
        <v>1698</v>
      </c>
    </row>
    <row r="1700" spans="1:5" x14ac:dyDescent="0.2">
      <c r="A1700" s="1">
        <f t="shared" si="52"/>
        <v>458.1500000000193</v>
      </c>
      <c r="B1700" s="2" t="s">
        <v>1699</v>
      </c>
      <c r="D1700" s="1">
        <f t="shared" si="53"/>
        <v>457.9000000000193</v>
      </c>
      <c r="E1700" s="2" t="s">
        <v>1699</v>
      </c>
    </row>
    <row r="1701" spans="1:5" x14ac:dyDescent="0.2">
      <c r="A1701" s="1">
        <f t="shared" si="52"/>
        <v>458.32500000001932</v>
      </c>
      <c r="B1701" s="2" t="s">
        <v>1700</v>
      </c>
      <c r="D1701" s="1">
        <f t="shared" si="53"/>
        <v>458.07500000001932</v>
      </c>
      <c r="E1701" s="2" t="s">
        <v>1700</v>
      </c>
    </row>
    <row r="1702" spans="1:5" x14ac:dyDescent="0.2">
      <c r="A1702" s="1">
        <f t="shared" si="52"/>
        <v>458.50000000001933</v>
      </c>
      <c r="B1702" s="2" t="s">
        <v>1701</v>
      </c>
      <c r="D1702" s="1">
        <f t="shared" si="53"/>
        <v>458.25000000001933</v>
      </c>
      <c r="E1702" s="2" t="s">
        <v>1701</v>
      </c>
    </row>
    <row r="1703" spans="1:5" x14ac:dyDescent="0.2">
      <c r="A1703" s="1">
        <f t="shared" si="52"/>
        <v>458.67500000001934</v>
      </c>
      <c r="B1703" s="2" t="s">
        <v>1702</v>
      </c>
      <c r="D1703" s="1">
        <f t="shared" si="53"/>
        <v>458.42500000001934</v>
      </c>
      <c r="E1703" s="2" t="s">
        <v>1702</v>
      </c>
    </row>
    <row r="1704" spans="1:5" x14ac:dyDescent="0.2">
      <c r="A1704" s="1">
        <f t="shared" si="52"/>
        <v>458.85000000001935</v>
      </c>
      <c r="B1704" s="2" t="s">
        <v>1703</v>
      </c>
      <c r="D1704" s="1">
        <f t="shared" si="53"/>
        <v>458.60000000001935</v>
      </c>
      <c r="E1704" s="2" t="s">
        <v>1703</v>
      </c>
    </row>
    <row r="1705" spans="1:5" x14ac:dyDescent="0.2">
      <c r="A1705" s="1">
        <f t="shared" si="52"/>
        <v>459.02500000001936</v>
      </c>
      <c r="B1705" s="2" t="s">
        <v>1704</v>
      </c>
      <c r="D1705" s="1">
        <f t="shared" si="53"/>
        <v>458.77500000001936</v>
      </c>
      <c r="E1705" s="2" t="s">
        <v>1704</v>
      </c>
    </row>
    <row r="1706" spans="1:5" x14ac:dyDescent="0.2">
      <c r="A1706" s="1">
        <f t="shared" si="52"/>
        <v>459.20000000001937</v>
      </c>
      <c r="B1706" s="2" t="s">
        <v>1705</v>
      </c>
      <c r="D1706" s="1">
        <f t="shared" si="53"/>
        <v>458.95000000001937</v>
      </c>
      <c r="E1706" s="2" t="s">
        <v>1705</v>
      </c>
    </row>
    <row r="1707" spans="1:5" x14ac:dyDescent="0.2">
      <c r="A1707" s="1">
        <f t="shared" si="52"/>
        <v>459.37500000001938</v>
      </c>
      <c r="B1707" s="2" t="s">
        <v>1706</v>
      </c>
      <c r="D1707" s="1">
        <f t="shared" si="53"/>
        <v>459.12500000001938</v>
      </c>
      <c r="E1707" s="2" t="s">
        <v>1706</v>
      </c>
    </row>
    <row r="1708" spans="1:5" x14ac:dyDescent="0.2">
      <c r="A1708" s="1">
        <f t="shared" si="52"/>
        <v>459.55000000001939</v>
      </c>
      <c r="B1708" s="2" t="s">
        <v>1707</v>
      </c>
      <c r="D1708" s="1">
        <f t="shared" si="53"/>
        <v>459.30000000001939</v>
      </c>
      <c r="E1708" s="2" t="s">
        <v>1707</v>
      </c>
    </row>
    <row r="1709" spans="1:5" x14ac:dyDescent="0.2">
      <c r="A1709" s="1">
        <f t="shared" si="52"/>
        <v>459.72500000001941</v>
      </c>
      <c r="B1709" s="2" t="s">
        <v>1708</v>
      </c>
      <c r="D1709" s="1">
        <f t="shared" si="53"/>
        <v>459.47500000001941</v>
      </c>
      <c r="E1709" s="2" t="s">
        <v>1708</v>
      </c>
    </row>
    <row r="1710" spans="1:5" x14ac:dyDescent="0.2">
      <c r="A1710" s="1">
        <f t="shared" si="52"/>
        <v>459.90000000001942</v>
      </c>
      <c r="B1710" s="2" t="s">
        <v>1709</v>
      </c>
      <c r="D1710" s="1">
        <f t="shared" si="53"/>
        <v>459.65000000001942</v>
      </c>
      <c r="E1710" s="2" t="s">
        <v>1709</v>
      </c>
    </row>
    <row r="1711" spans="1:5" x14ac:dyDescent="0.2">
      <c r="A1711" s="1">
        <f t="shared" si="52"/>
        <v>460.07500000001943</v>
      </c>
      <c r="B1711" s="2" t="s">
        <v>1710</v>
      </c>
      <c r="D1711" s="1">
        <f t="shared" si="53"/>
        <v>459.82500000001943</v>
      </c>
      <c r="E1711" s="2" t="s">
        <v>1710</v>
      </c>
    </row>
    <row r="1712" spans="1:5" x14ac:dyDescent="0.2">
      <c r="A1712" s="1">
        <f t="shared" si="52"/>
        <v>460.25000000001944</v>
      </c>
      <c r="B1712" s="2" t="s">
        <v>1711</v>
      </c>
      <c r="D1712" s="1">
        <f t="shared" si="53"/>
        <v>460.00000000001944</v>
      </c>
      <c r="E1712" s="2" t="s">
        <v>1711</v>
      </c>
    </row>
    <row r="1713" spans="1:5" x14ac:dyDescent="0.2">
      <c r="A1713" s="1">
        <f t="shared" si="52"/>
        <v>460.42500000001945</v>
      </c>
      <c r="B1713" s="2" t="s">
        <v>1712</v>
      </c>
      <c r="D1713" s="1">
        <f t="shared" si="53"/>
        <v>460.17500000001945</v>
      </c>
      <c r="E1713" s="2" t="s">
        <v>1712</v>
      </c>
    </row>
    <row r="1714" spans="1:5" x14ac:dyDescent="0.2">
      <c r="A1714" s="1">
        <f t="shared" si="52"/>
        <v>460.60000000001946</v>
      </c>
      <c r="B1714" s="2" t="s">
        <v>1713</v>
      </c>
      <c r="D1714" s="1">
        <f t="shared" si="53"/>
        <v>460.35000000001946</v>
      </c>
      <c r="E1714" s="2" t="s">
        <v>1713</v>
      </c>
    </row>
    <row r="1715" spans="1:5" x14ac:dyDescent="0.2">
      <c r="A1715" s="1">
        <f t="shared" si="52"/>
        <v>460.77500000001947</v>
      </c>
      <c r="B1715" s="2" t="s">
        <v>1714</v>
      </c>
      <c r="D1715" s="1">
        <f t="shared" si="53"/>
        <v>460.52500000001947</v>
      </c>
      <c r="E1715" s="2" t="s">
        <v>1714</v>
      </c>
    </row>
    <row r="1716" spans="1:5" x14ac:dyDescent="0.2">
      <c r="A1716" s="1">
        <f t="shared" si="52"/>
        <v>460.95000000001949</v>
      </c>
      <c r="B1716" s="2" t="s">
        <v>1715</v>
      </c>
      <c r="D1716" s="1">
        <f t="shared" si="53"/>
        <v>460.70000000001949</v>
      </c>
      <c r="E1716" s="2" t="s">
        <v>1715</v>
      </c>
    </row>
    <row r="1717" spans="1:5" x14ac:dyDescent="0.2">
      <c r="A1717" s="1">
        <f t="shared" si="52"/>
        <v>461.1250000000195</v>
      </c>
      <c r="B1717" s="2" t="s">
        <v>1716</v>
      </c>
      <c r="D1717" s="1">
        <f t="shared" si="53"/>
        <v>460.8750000000195</v>
      </c>
      <c r="E1717" s="2" t="s">
        <v>1716</v>
      </c>
    </row>
    <row r="1718" spans="1:5" x14ac:dyDescent="0.2">
      <c r="A1718" s="1">
        <f t="shared" si="52"/>
        <v>461.30000000001951</v>
      </c>
      <c r="B1718" s="2" t="s">
        <v>1717</v>
      </c>
      <c r="D1718" s="1">
        <f t="shared" si="53"/>
        <v>461.05000000001951</v>
      </c>
      <c r="E1718" s="2" t="s">
        <v>1717</v>
      </c>
    </row>
    <row r="1719" spans="1:5" x14ac:dyDescent="0.2">
      <c r="A1719" s="1">
        <f t="shared" si="52"/>
        <v>461.47500000001952</v>
      </c>
      <c r="B1719" s="2" t="s">
        <v>1718</v>
      </c>
      <c r="D1719" s="1">
        <f t="shared" si="53"/>
        <v>461.22500000001952</v>
      </c>
      <c r="E1719" s="2" t="s">
        <v>1718</v>
      </c>
    </row>
    <row r="1720" spans="1:5" x14ac:dyDescent="0.2">
      <c r="A1720" s="1">
        <f t="shared" si="52"/>
        <v>461.65000000001953</v>
      </c>
      <c r="B1720" s="2" t="s">
        <v>1719</v>
      </c>
      <c r="D1720" s="1">
        <f t="shared" si="53"/>
        <v>461.40000000001953</v>
      </c>
      <c r="E1720" s="2" t="s">
        <v>1719</v>
      </c>
    </row>
    <row r="1721" spans="1:5" x14ac:dyDescent="0.2">
      <c r="A1721" s="1">
        <f t="shared" si="52"/>
        <v>461.82500000001954</v>
      </c>
      <c r="B1721" s="2" t="s">
        <v>1720</v>
      </c>
      <c r="D1721" s="1">
        <f t="shared" si="53"/>
        <v>461.57500000001954</v>
      </c>
      <c r="E1721" s="2" t="s">
        <v>1720</v>
      </c>
    </row>
    <row r="1722" spans="1:5" x14ac:dyDescent="0.2">
      <c r="A1722" s="1">
        <f t="shared" si="52"/>
        <v>462.00000000001955</v>
      </c>
      <c r="B1722" s="2" t="s">
        <v>1721</v>
      </c>
      <c r="D1722" s="1">
        <f t="shared" si="53"/>
        <v>461.75000000001955</v>
      </c>
      <c r="E1722" s="2" t="s">
        <v>1721</v>
      </c>
    </row>
    <row r="1723" spans="1:5" x14ac:dyDescent="0.2">
      <c r="A1723" s="1">
        <f t="shared" si="52"/>
        <v>462.17500000001957</v>
      </c>
      <c r="B1723" s="2" t="s">
        <v>1722</v>
      </c>
      <c r="D1723" s="1">
        <f t="shared" si="53"/>
        <v>461.92500000001957</v>
      </c>
      <c r="E1723" s="2" t="s">
        <v>1722</v>
      </c>
    </row>
    <row r="1724" spans="1:5" x14ac:dyDescent="0.2">
      <c r="A1724" s="1">
        <f t="shared" si="52"/>
        <v>462.35000000001958</v>
      </c>
      <c r="B1724" s="2" t="s">
        <v>1723</v>
      </c>
      <c r="D1724" s="1">
        <f t="shared" si="53"/>
        <v>462.10000000001958</v>
      </c>
      <c r="E1724" s="2" t="s">
        <v>1723</v>
      </c>
    </row>
    <row r="1725" spans="1:5" x14ac:dyDescent="0.2">
      <c r="A1725" s="1">
        <f t="shared" si="52"/>
        <v>462.52500000001959</v>
      </c>
      <c r="B1725" s="2" t="s">
        <v>1724</v>
      </c>
      <c r="D1725" s="1">
        <f t="shared" si="53"/>
        <v>462.27500000001959</v>
      </c>
      <c r="E1725" s="2" t="s">
        <v>1724</v>
      </c>
    </row>
    <row r="1726" spans="1:5" x14ac:dyDescent="0.2">
      <c r="A1726" s="1">
        <f t="shared" si="52"/>
        <v>462.7000000000196</v>
      </c>
      <c r="B1726" s="2" t="s">
        <v>1725</v>
      </c>
      <c r="D1726" s="1">
        <f t="shared" si="53"/>
        <v>462.4500000000196</v>
      </c>
      <c r="E1726" s="2" t="s">
        <v>1725</v>
      </c>
    </row>
    <row r="1727" spans="1:5" x14ac:dyDescent="0.2">
      <c r="A1727" s="1">
        <f t="shared" si="52"/>
        <v>462.87500000001961</v>
      </c>
      <c r="B1727" s="2" t="s">
        <v>1726</v>
      </c>
      <c r="D1727" s="1">
        <f t="shared" si="53"/>
        <v>462.62500000001961</v>
      </c>
      <c r="E1727" s="2" t="s">
        <v>1726</v>
      </c>
    </row>
    <row r="1728" spans="1:5" x14ac:dyDescent="0.2">
      <c r="A1728" s="1">
        <f t="shared" si="52"/>
        <v>463.05000000001962</v>
      </c>
      <c r="B1728" s="2" t="s">
        <v>1727</v>
      </c>
      <c r="D1728" s="1">
        <f t="shared" si="53"/>
        <v>462.80000000001962</v>
      </c>
      <c r="E1728" s="2" t="s">
        <v>1727</v>
      </c>
    </row>
    <row r="1729" spans="1:5" x14ac:dyDescent="0.2">
      <c r="A1729" s="1">
        <f t="shared" si="52"/>
        <v>463.22500000001963</v>
      </c>
      <c r="B1729" s="2" t="s">
        <v>1728</v>
      </c>
      <c r="D1729" s="1">
        <f t="shared" si="53"/>
        <v>462.97500000001963</v>
      </c>
      <c r="E1729" s="2" t="s">
        <v>1728</v>
      </c>
    </row>
    <row r="1730" spans="1:5" x14ac:dyDescent="0.2">
      <c r="A1730" s="1">
        <f t="shared" si="52"/>
        <v>463.40000000001965</v>
      </c>
      <c r="B1730" s="2" t="s">
        <v>1729</v>
      </c>
      <c r="D1730" s="1">
        <f t="shared" si="53"/>
        <v>463.15000000001965</v>
      </c>
      <c r="E1730" s="2" t="s">
        <v>1729</v>
      </c>
    </row>
    <row r="1731" spans="1:5" x14ac:dyDescent="0.2">
      <c r="A1731" s="1">
        <f t="shared" si="52"/>
        <v>463.57500000001966</v>
      </c>
      <c r="B1731" s="2" t="s">
        <v>1730</v>
      </c>
      <c r="D1731" s="1">
        <f t="shared" si="53"/>
        <v>463.32500000001966</v>
      </c>
      <c r="E1731" s="2" t="s">
        <v>1730</v>
      </c>
    </row>
    <row r="1732" spans="1:5" x14ac:dyDescent="0.2">
      <c r="A1732" s="1">
        <f t="shared" ref="A1732:A1795" si="54">A1731+0.175</f>
        <v>463.75000000001967</v>
      </c>
      <c r="B1732" s="2" t="s">
        <v>1731</v>
      </c>
      <c r="D1732" s="1">
        <f t="shared" ref="D1732:D1795" si="55">D1731+0.175</f>
        <v>463.50000000001967</v>
      </c>
      <c r="E1732" s="2" t="s">
        <v>1731</v>
      </c>
    </row>
    <row r="1733" spans="1:5" x14ac:dyDescent="0.2">
      <c r="A1733" s="1">
        <f t="shared" si="54"/>
        <v>463.92500000001968</v>
      </c>
      <c r="B1733" s="2" t="s">
        <v>1732</v>
      </c>
      <c r="D1733" s="1">
        <f t="shared" si="55"/>
        <v>463.67500000001968</v>
      </c>
      <c r="E1733" s="2" t="s">
        <v>1732</v>
      </c>
    </row>
    <row r="1734" spans="1:5" x14ac:dyDescent="0.2">
      <c r="A1734" s="1">
        <f t="shared" si="54"/>
        <v>464.10000000001969</v>
      </c>
      <c r="B1734" s="2" t="s">
        <v>1733</v>
      </c>
      <c r="D1734" s="1">
        <f t="shared" si="55"/>
        <v>463.85000000001969</v>
      </c>
      <c r="E1734" s="2" t="s">
        <v>1733</v>
      </c>
    </row>
    <row r="1735" spans="1:5" x14ac:dyDescent="0.2">
      <c r="A1735" s="1">
        <f t="shared" si="54"/>
        <v>464.2750000000197</v>
      </c>
      <c r="B1735" s="2" t="s">
        <v>1734</v>
      </c>
      <c r="D1735" s="1">
        <f t="shared" si="55"/>
        <v>464.0250000000197</v>
      </c>
      <c r="E1735" s="2" t="s">
        <v>1734</v>
      </c>
    </row>
    <row r="1736" spans="1:5" x14ac:dyDescent="0.2">
      <c r="A1736" s="1">
        <f t="shared" si="54"/>
        <v>464.45000000001971</v>
      </c>
      <c r="B1736" s="2" t="s">
        <v>1735</v>
      </c>
      <c r="D1736" s="1">
        <f t="shared" si="55"/>
        <v>464.20000000001971</v>
      </c>
      <c r="E1736" s="2" t="s">
        <v>1735</v>
      </c>
    </row>
    <row r="1737" spans="1:5" x14ac:dyDescent="0.2">
      <c r="A1737" s="1">
        <f t="shared" si="54"/>
        <v>464.62500000001972</v>
      </c>
      <c r="B1737" s="2" t="s">
        <v>1736</v>
      </c>
      <c r="D1737" s="1">
        <f t="shared" si="55"/>
        <v>464.37500000001972</v>
      </c>
      <c r="E1737" s="2" t="s">
        <v>1736</v>
      </c>
    </row>
    <row r="1738" spans="1:5" x14ac:dyDescent="0.2">
      <c r="A1738" s="1">
        <f t="shared" si="54"/>
        <v>464.80000000001974</v>
      </c>
      <c r="B1738" s="2" t="s">
        <v>1737</v>
      </c>
      <c r="D1738" s="1">
        <f t="shared" si="55"/>
        <v>464.55000000001974</v>
      </c>
      <c r="E1738" s="2" t="s">
        <v>1737</v>
      </c>
    </row>
    <row r="1739" spans="1:5" x14ac:dyDescent="0.2">
      <c r="A1739" s="1">
        <f t="shared" si="54"/>
        <v>464.97500000001975</v>
      </c>
      <c r="B1739" s="2" t="s">
        <v>1738</v>
      </c>
      <c r="D1739" s="1">
        <f t="shared" si="55"/>
        <v>464.72500000001975</v>
      </c>
      <c r="E1739" s="2" t="s">
        <v>1738</v>
      </c>
    </row>
    <row r="1740" spans="1:5" x14ac:dyDescent="0.2">
      <c r="A1740" s="1">
        <f t="shared" si="54"/>
        <v>465.15000000001976</v>
      </c>
      <c r="B1740" s="2" t="s">
        <v>1739</v>
      </c>
      <c r="D1740" s="1">
        <f t="shared" si="55"/>
        <v>464.90000000001976</v>
      </c>
      <c r="E1740" s="2" t="s">
        <v>1739</v>
      </c>
    </row>
    <row r="1741" spans="1:5" x14ac:dyDescent="0.2">
      <c r="A1741" s="1">
        <f t="shared" si="54"/>
        <v>465.32500000001977</v>
      </c>
      <c r="B1741" s="2" t="s">
        <v>1740</v>
      </c>
      <c r="D1741" s="1">
        <f t="shared" si="55"/>
        <v>465.07500000001977</v>
      </c>
      <c r="E1741" s="2" t="s">
        <v>1740</v>
      </c>
    </row>
    <row r="1742" spans="1:5" x14ac:dyDescent="0.2">
      <c r="A1742" s="1">
        <f t="shared" si="54"/>
        <v>465.50000000001978</v>
      </c>
      <c r="B1742" s="2" t="s">
        <v>1741</v>
      </c>
      <c r="D1742" s="1">
        <f t="shared" si="55"/>
        <v>465.25000000001978</v>
      </c>
      <c r="E1742" s="2" t="s">
        <v>1741</v>
      </c>
    </row>
    <row r="1743" spans="1:5" x14ac:dyDescent="0.2">
      <c r="A1743" s="1">
        <f t="shared" si="54"/>
        <v>465.67500000001979</v>
      </c>
      <c r="B1743" s="2" t="s">
        <v>1742</v>
      </c>
      <c r="D1743" s="1">
        <f t="shared" si="55"/>
        <v>465.42500000001979</v>
      </c>
      <c r="E1743" s="2" t="s">
        <v>1742</v>
      </c>
    </row>
    <row r="1744" spans="1:5" x14ac:dyDescent="0.2">
      <c r="A1744" s="1">
        <f t="shared" si="54"/>
        <v>465.8500000000198</v>
      </c>
      <c r="B1744" s="2" t="s">
        <v>1743</v>
      </c>
      <c r="D1744" s="1">
        <f t="shared" si="55"/>
        <v>465.6000000000198</v>
      </c>
      <c r="E1744" s="2" t="s">
        <v>1743</v>
      </c>
    </row>
    <row r="1745" spans="1:5" x14ac:dyDescent="0.2">
      <c r="A1745" s="1">
        <f t="shared" si="54"/>
        <v>466.02500000001982</v>
      </c>
      <c r="B1745" s="2" t="s">
        <v>1744</v>
      </c>
      <c r="D1745" s="1">
        <f t="shared" si="55"/>
        <v>465.77500000001982</v>
      </c>
      <c r="E1745" s="2" t="s">
        <v>1744</v>
      </c>
    </row>
    <row r="1746" spans="1:5" x14ac:dyDescent="0.2">
      <c r="A1746" s="1">
        <f t="shared" si="54"/>
        <v>466.20000000001983</v>
      </c>
      <c r="B1746" s="2" t="s">
        <v>1745</v>
      </c>
      <c r="D1746" s="1">
        <f t="shared" si="55"/>
        <v>465.95000000001983</v>
      </c>
      <c r="E1746" s="2" t="s">
        <v>1745</v>
      </c>
    </row>
    <row r="1747" spans="1:5" x14ac:dyDescent="0.2">
      <c r="A1747" s="1">
        <f t="shared" si="54"/>
        <v>466.37500000001984</v>
      </c>
      <c r="B1747" s="2" t="s">
        <v>1746</v>
      </c>
      <c r="D1747" s="1">
        <f t="shared" si="55"/>
        <v>466.12500000001984</v>
      </c>
      <c r="E1747" s="2" t="s">
        <v>1746</v>
      </c>
    </row>
    <row r="1748" spans="1:5" x14ac:dyDescent="0.2">
      <c r="A1748" s="1">
        <f t="shared" si="54"/>
        <v>466.55000000001985</v>
      </c>
      <c r="B1748" s="2" t="s">
        <v>1747</v>
      </c>
      <c r="D1748" s="1">
        <f t="shared" si="55"/>
        <v>466.30000000001985</v>
      </c>
      <c r="E1748" s="2" t="s">
        <v>1747</v>
      </c>
    </row>
    <row r="1749" spans="1:5" x14ac:dyDescent="0.2">
      <c r="A1749" s="1">
        <f t="shared" si="54"/>
        <v>466.72500000001986</v>
      </c>
      <c r="B1749" s="2" t="s">
        <v>1748</v>
      </c>
      <c r="D1749" s="1">
        <f t="shared" si="55"/>
        <v>466.47500000001986</v>
      </c>
      <c r="E1749" s="2" t="s">
        <v>1748</v>
      </c>
    </row>
    <row r="1750" spans="1:5" x14ac:dyDescent="0.2">
      <c r="A1750" s="1">
        <f t="shared" si="54"/>
        <v>466.90000000001987</v>
      </c>
      <c r="B1750" s="2" t="s">
        <v>1749</v>
      </c>
      <c r="D1750" s="1">
        <f t="shared" si="55"/>
        <v>466.65000000001987</v>
      </c>
      <c r="E1750" s="2" t="s">
        <v>1749</v>
      </c>
    </row>
    <row r="1751" spans="1:5" x14ac:dyDescent="0.2">
      <c r="A1751" s="1">
        <f t="shared" si="54"/>
        <v>467.07500000001988</v>
      </c>
      <c r="B1751" s="2" t="s">
        <v>1750</v>
      </c>
      <c r="D1751" s="1">
        <f t="shared" si="55"/>
        <v>466.82500000001988</v>
      </c>
      <c r="E1751" s="2" t="s">
        <v>1750</v>
      </c>
    </row>
    <row r="1752" spans="1:5" x14ac:dyDescent="0.2">
      <c r="A1752" s="1">
        <f t="shared" si="54"/>
        <v>467.2500000000199</v>
      </c>
      <c r="B1752" s="2" t="s">
        <v>1751</v>
      </c>
      <c r="D1752" s="1">
        <f t="shared" si="55"/>
        <v>467.0000000000199</v>
      </c>
      <c r="E1752" s="2" t="s">
        <v>1751</v>
      </c>
    </row>
    <row r="1753" spans="1:5" x14ac:dyDescent="0.2">
      <c r="A1753" s="1">
        <f t="shared" si="54"/>
        <v>467.42500000001991</v>
      </c>
      <c r="B1753" s="2" t="s">
        <v>1752</v>
      </c>
      <c r="D1753" s="1">
        <f t="shared" si="55"/>
        <v>467.17500000001991</v>
      </c>
      <c r="E1753" s="2" t="s">
        <v>1752</v>
      </c>
    </row>
    <row r="1754" spans="1:5" x14ac:dyDescent="0.2">
      <c r="A1754" s="1">
        <f t="shared" si="54"/>
        <v>467.60000000001992</v>
      </c>
      <c r="B1754" s="2" t="s">
        <v>1753</v>
      </c>
      <c r="D1754" s="1">
        <f t="shared" si="55"/>
        <v>467.35000000001992</v>
      </c>
      <c r="E1754" s="2" t="s">
        <v>1753</v>
      </c>
    </row>
    <row r="1755" spans="1:5" x14ac:dyDescent="0.2">
      <c r="A1755" s="1">
        <f t="shared" si="54"/>
        <v>467.77500000001993</v>
      </c>
      <c r="B1755" s="2" t="s">
        <v>1754</v>
      </c>
      <c r="D1755" s="1">
        <f t="shared" si="55"/>
        <v>467.52500000001993</v>
      </c>
      <c r="E1755" s="2" t="s">
        <v>1754</v>
      </c>
    </row>
    <row r="1756" spans="1:5" x14ac:dyDescent="0.2">
      <c r="A1756" s="1">
        <f t="shared" si="54"/>
        <v>467.95000000001994</v>
      </c>
      <c r="B1756" s="2" t="s">
        <v>1755</v>
      </c>
      <c r="D1756" s="1">
        <f t="shared" si="55"/>
        <v>467.70000000001994</v>
      </c>
      <c r="E1756" s="2" t="s">
        <v>1755</v>
      </c>
    </row>
    <row r="1757" spans="1:5" x14ac:dyDescent="0.2">
      <c r="A1757" s="1">
        <f t="shared" si="54"/>
        <v>468.12500000001995</v>
      </c>
      <c r="B1757" s="2" t="s">
        <v>1756</v>
      </c>
      <c r="D1757" s="1">
        <f t="shared" si="55"/>
        <v>467.87500000001995</v>
      </c>
      <c r="E1757" s="2" t="s">
        <v>1756</v>
      </c>
    </row>
    <row r="1758" spans="1:5" x14ac:dyDescent="0.2">
      <c r="A1758" s="1">
        <f t="shared" si="54"/>
        <v>468.30000000001996</v>
      </c>
      <c r="B1758" s="2" t="s">
        <v>1757</v>
      </c>
      <c r="D1758" s="1">
        <f t="shared" si="55"/>
        <v>468.05000000001996</v>
      </c>
      <c r="E1758" s="2" t="s">
        <v>1757</v>
      </c>
    </row>
    <row r="1759" spans="1:5" x14ac:dyDescent="0.2">
      <c r="A1759" s="1">
        <f t="shared" si="54"/>
        <v>468.47500000001997</v>
      </c>
      <c r="B1759" s="2" t="s">
        <v>1758</v>
      </c>
      <c r="D1759" s="1">
        <f t="shared" si="55"/>
        <v>468.22500000001997</v>
      </c>
      <c r="E1759" s="2" t="s">
        <v>1758</v>
      </c>
    </row>
    <row r="1760" spans="1:5" x14ac:dyDescent="0.2">
      <c r="A1760" s="1">
        <f t="shared" si="54"/>
        <v>468.65000000001999</v>
      </c>
      <c r="B1760" s="2" t="s">
        <v>1759</v>
      </c>
      <c r="D1760" s="1">
        <f t="shared" si="55"/>
        <v>468.40000000001999</v>
      </c>
      <c r="E1760" s="2" t="s">
        <v>1759</v>
      </c>
    </row>
    <row r="1761" spans="1:5" x14ac:dyDescent="0.2">
      <c r="A1761" s="1">
        <f t="shared" si="54"/>
        <v>468.82500000002</v>
      </c>
      <c r="B1761" s="2" t="s">
        <v>1760</v>
      </c>
      <c r="D1761" s="1">
        <f t="shared" si="55"/>
        <v>468.57500000002</v>
      </c>
      <c r="E1761" s="2" t="s">
        <v>1760</v>
      </c>
    </row>
    <row r="1762" spans="1:5" x14ac:dyDescent="0.2">
      <c r="A1762" s="1">
        <f t="shared" si="54"/>
        <v>469.00000000002001</v>
      </c>
      <c r="B1762" s="2" t="s">
        <v>1761</v>
      </c>
      <c r="D1762" s="1">
        <f t="shared" si="55"/>
        <v>468.75000000002001</v>
      </c>
      <c r="E1762" s="2" t="s">
        <v>1761</v>
      </c>
    </row>
    <row r="1763" spans="1:5" x14ac:dyDescent="0.2">
      <c r="A1763" s="1">
        <f t="shared" si="54"/>
        <v>469.17500000002002</v>
      </c>
      <c r="B1763" s="2" t="s">
        <v>1762</v>
      </c>
      <c r="D1763" s="1">
        <f t="shared" si="55"/>
        <v>468.92500000002002</v>
      </c>
      <c r="E1763" s="2" t="s">
        <v>1762</v>
      </c>
    </row>
    <row r="1764" spans="1:5" x14ac:dyDescent="0.2">
      <c r="A1764" s="1">
        <f t="shared" si="54"/>
        <v>469.35000000002003</v>
      </c>
      <c r="B1764" s="2" t="s">
        <v>1763</v>
      </c>
      <c r="D1764" s="1">
        <f t="shared" si="55"/>
        <v>469.10000000002003</v>
      </c>
      <c r="E1764" s="2" t="s">
        <v>1763</v>
      </c>
    </row>
    <row r="1765" spans="1:5" x14ac:dyDescent="0.2">
      <c r="A1765" s="1">
        <f t="shared" si="54"/>
        <v>469.52500000002004</v>
      </c>
      <c r="B1765" s="2" t="s">
        <v>1764</v>
      </c>
      <c r="D1765" s="1">
        <f t="shared" si="55"/>
        <v>469.27500000002004</v>
      </c>
      <c r="E1765" s="2" t="s">
        <v>1764</v>
      </c>
    </row>
    <row r="1766" spans="1:5" x14ac:dyDescent="0.2">
      <c r="A1766" s="1">
        <f t="shared" si="54"/>
        <v>469.70000000002005</v>
      </c>
      <c r="B1766" s="2" t="s">
        <v>1765</v>
      </c>
      <c r="D1766" s="1">
        <f t="shared" si="55"/>
        <v>469.45000000002005</v>
      </c>
      <c r="E1766" s="2" t="s">
        <v>1765</v>
      </c>
    </row>
    <row r="1767" spans="1:5" x14ac:dyDescent="0.2">
      <c r="A1767" s="1">
        <f t="shared" si="54"/>
        <v>469.87500000002007</v>
      </c>
      <c r="B1767" s="2" t="s">
        <v>1766</v>
      </c>
      <c r="D1767" s="1">
        <f t="shared" si="55"/>
        <v>469.62500000002007</v>
      </c>
      <c r="E1767" s="2" t="s">
        <v>1766</v>
      </c>
    </row>
    <row r="1768" spans="1:5" x14ac:dyDescent="0.2">
      <c r="A1768" s="1">
        <f t="shared" si="54"/>
        <v>470.05000000002008</v>
      </c>
      <c r="B1768" s="2" t="s">
        <v>1767</v>
      </c>
      <c r="D1768" s="1">
        <f t="shared" si="55"/>
        <v>469.80000000002008</v>
      </c>
      <c r="E1768" s="2" t="s">
        <v>1767</v>
      </c>
    </row>
    <row r="1769" spans="1:5" x14ac:dyDescent="0.2">
      <c r="A1769" s="1">
        <f t="shared" si="54"/>
        <v>470.22500000002009</v>
      </c>
      <c r="B1769" s="2" t="s">
        <v>1768</v>
      </c>
      <c r="D1769" s="1">
        <f t="shared" si="55"/>
        <v>469.97500000002009</v>
      </c>
      <c r="E1769" s="2" t="s">
        <v>1768</v>
      </c>
    </row>
    <row r="1770" spans="1:5" x14ac:dyDescent="0.2">
      <c r="A1770" s="1">
        <f t="shared" si="54"/>
        <v>470.4000000000201</v>
      </c>
      <c r="B1770" s="2" t="s">
        <v>1769</v>
      </c>
      <c r="D1770" s="1">
        <f t="shared" si="55"/>
        <v>470.1500000000201</v>
      </c>
      <c r="E1770" s="2" t="s">
        <v>1769</v>
      </c>
    </row>
    <row r="1771" spans="1:5" x14ac:dyDescent="0.2">
      <c r="A1771" s="1">
        <f t="shared" si="54"/>
        <v>470.57500000002011</v>
      </c>
      <c r="B1771" s="2" t="s">
        <v>1770</v>
      </c>
      <c r="D1771" s="1">
        <f t="shared" si="55"/>
        <v>470.32500000002011</v>
      </c>
      <c r="E1771" s="2" t="s">
        <v>1770</v>
      </c>
    </row>
    <row r="1772" spans="1:5" x14ac:dyDescent="0.2">
      <c r="A1772" s="1">
        <f t="shared" si="54"/>
        <v>470.75000000002012</v>
      </c>
      <c r="B1772" s="2" t="s">
        <v>1771</v>
      </c>
      <c r="D1772" s="1">
        <f t="shared" si="55"/>
        <v>470.50000000002012</v>
      </c>
      <c r="E1772" s="2" t="s">
        <v>1771</v>
      </c>
    </row>
    <row r="1773" spans="1:5" x14ac:dyDescent="0.2">
      <c r="A1773" s="1">
        <f t="shared" si="54"/>
        <v>470.92500000002013</v>
      </c>
      <c r="B1773" s="2" t="s">
        <v>1772</v>
      </c>
      <c r="D1773" s="1">
        <f t="shared" si="55"/>
        <v>470.67500000002013</v>
      </c>
      <c r="E1773" s="2" t="s">
        <v>1772</v>
      </c>
    </row>
    <row r="1774" spans="1:5" x14ac:dyDescent="0.2">
      <c r="A1774" s="1">
        <f t="shared" si="54"/>
        <v>471.10000000002015</v>
      </c>
      <c r="B1774" s="2" t="s">
        <v>1773</v>
      </c>
      <c r="D1774" s="1">
        <f t="shared" si="55"/>
        <v>470.85000000002015</v>
      </c>
      <c r="E1774" s="2" t="s">
        <v>1773</v>
      </c>
    </row>
    <row r="1775" spans="1:5" x14ac:dyDescent="0.2">
      <c r="A1775" s="1">
        <f t="shared" si="54"/>
        <v>471.27500000002016</v>
      </c>
      <c r="B1775" s="2" t="s">
        <v>1774</v>
      </c>
      <c r="D1775" s="1">
        <f t="shared" si="55"/>
        <v>471.02500000002016</v>
      </c>
      <c r="E1775" s="2" t="s">
        <v>1774</v>
      </c>
    </row>
    <row r="1776" spans="1:5" x14ac:dyDescent="0.2">
      <c r="A1776" s="1">
        <f t="shared" si="54"/>
        <v>471.45000000002017</v>
      </c>
      <c r="B1776" s="2" t="s">
        <v>1775</v>
      </c>
      <c r="D1776" s="1">
        <f t="shared" si="55"/>
        <v>471.20000000002017</v>
      </c>
      <c r="E1776" s="2" t="s">
        <v>1775</v>
      </c>
    </row>
    <row r="1777" spans="1:5" x14ac:dyDescent="0.2">
      <c r="A1777" s="1">
        <f t="shared" si="54"/>
        <v>471.62500000002018</v>
      </c>
      <c r="B1777" s="2" t="s">
        <v>1776</v>
      </c>
      <c r="D1777" s="1">
        <f t="shared" si="55"/>
        <v>471.37500000002018</v>
      </c>
      <c r="E1777" s="2" t="s">
        <v>1776</v>
      </c>
    </row>
    <row r="1778" spans="1:5" x14ac:dyDescent="0.2">
      <c r="A1778" s="1">
        <f t="shared" si="54"/>
        <v>471.80000000002019</v>
      </c>
      <c r="B1778" s="2" t="s">
        <v>1777</v>
      </c>
      <c r="D1778" s="1">
        <f t="shared" si="55"/>
        <v>471.55000000002019</v>
      </c>
      <c r="E1778" s="2" t="s">
        <v>1777</v>
      </c>
    </row>
    <row r="1779" spans="1:5" x14ac:dyDescent="0.2">
      <c r="A1779" s="1">
        <f t="shared" si="54"/>
        <v>471.9750000000202</v>
      </c>
      <c r="B1779" s="2" t="s">
        <v>1778</v>
      </c>
      <c r="D1779" s="1">
        <f t="shared" si="55"/>
        <v>471.7250000000202</v>
      </c>
      <c r="E1779" s="2" t="s">
        <v>1778</v>
      </c>
    </row>
    <row r="1780" spans="1:5" x14ac:dyDescent="0.2">
      <c r="A1780" s="1">
        <f t="shared" si="54"/>
        <v>472.15000000002021</v>
      </c>
      <c r="B1780" s="2" t="s">
        <v>1779</v>
      </c>
      <c r="D1780" s="1">
        <f t="shared" si="55"/>
        <v>471.90000000002021</v>
      </c>
      <c r="E1780" s="2" t="s">
        <v>1779</v>
      </c>
    </row>
    <row r="1781" spans="1:5" x14ac:dyDescent="0.2">
      <c r="A1781" s="1">
        <f t="shared" si="54"/>
        <v>472.32500000002022</v>
      </c>
      <c r="B1781" s="2" t="s">
        <v>1780</v>
      </c>
      <c r="D1781" s="1">
        <f t="shared" si="55"/>
        <v>472.07500000002022</v>
      </c>
      <c r="E1781" s="2" t="s">
        <v>1780</v>
      </c>
    </row>
    <row r="1782" spans="1:5" x14ac:dyDescent="0.2">
      <c r="A1782" s="1">
        <f t="shared" si="54"/>
        <v>472.50000000002024</v>
      </c>
      <c r="B1782" s="2" t="s">
        <v>1781</v>
      </c>
      <c r="D1782" s="1">
        <f t="shared" si="55"/>
        <v>472.25000000002024</v>
      </c>
      <c r="E1782" s="2" t="s">
        <v>1781</v>
      </c>
    </row>
    <row r="1783" spans="1:5" x14ac:dyDescent="0.2">
      <c r="A1783" s="1">
        <f t="shared" si="54"/>
        <v>472.67500000002025</v>
      </c>
      <c r="B1783" s="2" t="s">
        <v>1782</v>
      </c>
      <c r="D1783" s="1">
        <f t="shared" si="55"/>
        <v>472.42500000002025</v>
      </c>
      <c r="E1783" s="2" t="s">
        <v>1782</v>
      </c>
    </row>
    <row r="1784" spans="1:5" x14ac:dyDescent="0.2">
      <c r="A1784" s="1">
        <f t="shared" si="54"/>
        <v>472.85000000002026</v>
      </c>
      <c r="B1784" s="2" t="s">
        <v>1783</v>
      </c>
      <c r="D1784" s="1">
        <f t="shared" si="55"/>
        <v>472.60000000002026</v>
      </c>
      <c r="E1784" s="2" t="s">
        <v>1783</v>
      </c>
    </row>
    <row r="1785" spans="1:5" x14ac:dyDescent="0.2">
      <c r="A1785" s="1">
        <f t="shared" si="54"/>
        <v>473.02500000002027</v>
      </c>
      <c r="B1785" s="2" t="s">
        <v>1784</v>
      </c>
      <c r="D1785" s="1">
        <f t="shared" si="55"/>
        <v>472.77500000002027</v>
      </c>
      <c r="E1785" s="2" t="s">
        <v>1784</v>
      </c>
    </row>
    <row r="1786" spans="1:5" x14ac:dyDescent="0.2">
      <c r="A1786" s="1">
        <f t="shared" si="54"/>
        <v>473.20000000002028</v>
      </c>
      <c r="B1786" s="2" t="s">
        <v>1785</v>
      </c>
      <c r="D1786" s="1">
        <f t="shared" si="55"/>
        <v>472.95000000002028</v>
      </c>
      <c r="E1786" s="2" t="s">
        <v>1785</v>
      </c>
    </row>
    <row r="1787" spans="1:5" x14ac:dyDescent="0.2">
      <c r="A1787" s="1">
        <f t="shared" si="54"/>
        <v>473.37500000002029</v>
      </c>
      <c r="B1787" s="2" t="s">
        <v>1786</v>
      </c>
      <c r="D1787" s="1">
        <f t="shared" si="55"/>
        <v>473.12500000002029</v>
      </c>
      <c r="E1787" s="2" t="s">
        <v>1786</v>
      </c>
    </row>
    <row r="1788" spans="1:5" x14ac:dyDescent="0.2">
      <c r="A1788" s="1">
        <f t="shared" si="54"/>
        <v>473.5500000000203</v>
      </c>
      <c r="B1788" s="2" t="s">
        <v>1787</v>
      </c>
      <c r="D1788" s="1">
        <f t="shared" si="55"/>
        <v>473.3000000000203</v>
      </c>
      <c r="E1788" s="2" t="s">
        <v>1787</v>
      </c>
    </row>
    <row r="1789" spans="1:5" x14ac:dyDescent="0.2">
      <c r="A1789" s="1">
        <f t="shared" si="54"/>
        <v>473.72500000002032</v>
      </c>
      <c r="B1789" s="2" t="s">
        <v>1788</v>
      </c>
      <c r="D1789" s="1">
        <f t="shared" si="55"/>
        <v>473.47500000002032</v>
      </c>
      <c r="E1789" s="2" t="s">
        <v>1788</v>
      </c>
    </row>
    <row r="1790" spans="1:5" x14ac:dyDescent="0.2">
      <c r="A1790" s="1">
        <f t="shared" si="54"/>
        <v>473.90000000002033</v>
      </c>
      <c r="B1790" s="2" t="s">
        <v>1789</v>
      </c>
      <c r="D1790" s="1">
        <f t="shared" si="55"/>
        <v>473.65000000002033</v>
      </c>
      <c r="E1790" s="2" t="s">
        <v>1789</v>
      </c>
    </row>
    <row r="1791" spans="1:5" x14ac:dyDescent="0.2">
      <c r="A1791" s="1">
        <f t="shared" si="54"/>
        <v>474.07500000002034</v>
      </c>
      <c r="B1791" s="2" t="s">
        <v>1790</v>
      </c>
      <c r="D1791" s="1">
        <f t="shared" si="55"/>
        <v>473.82500000002034</v>
      </c>
      <c r="E1791" s="2" t="s">
        <v>1790</v>
      </c>
    </row>
    <row r="1792" spans="1:5" x14ac:dyDescent="0.2">
      <c r="A1792" s="1">
        <f t="shared" si="54"/>
        <v>474.25000000002035</v>
      </c>
      <c r="B1792" s="2" t="s">
        <v>1791</v>
      </c>
      <c r="D1792" s="1">
        <f t="shared" si="55"/>
        <v>474.00000000002035</v>
      </c>
      <c r="E1792" s="2" t="s">
        <v>1791</v>
      </c>
    </row>
    <row r="1793" spans="1:5" x14ac:dyDescent="0.2">
      <c r="A1793" s="1">
        <f t="shared" si="54"/>
        <v>474.42500000002036</v>
      </c>
      <c r="B1793" s="2" t="s">
        <v>1792</v>
      </c>
      <c r="D1793" s="1">
        <f t="shared" si="55"/>
        <v>474.17500000002036</v>
      </c>
      <c r="E1793" s="2" t="s">
        <v>1792</v>
      </c>
    </row>
    <row r="1794" spans="1:5" x14ac:dyDescent="0.2">
      <c r="A1794" s="1">
        <f t="shared" si="54"/>
        <v>474.60000000002037</v>
      </c>
      <c r="B1794" s="2" t="s">
        <v>1793</v>
      </c>
      <c r="D1794" s="1">
        <f t="shared" si="55"/>
        <v>474.35000000002037</v>
      </c>
      <c r="E1794" s="2" t="s">
        <v>1793</v>
      </c>
    </row>
    <row r="1795" spans="1:5" x14ac:dyDescent="0.2">
      <c r="A1795" s="1">
        <f t="shared" si="54"/>
        <v>474.77500000002038</v>
      </c>
      <c r="B1795" s="2" t="s">
        <v>1794</v>
      </c>
      <c r="D1795" s="1">
        <f t="shared" si="55"/>
        <v>474.52500000002038</v>
      </c>
      <c r="E1795" s="2" t="s">
        <v>1794</v>
      </c>
    </row>
    <row r="1796" spans="1:5" x14ac:dyDescent="0.2">
      <c r="A1796" s="1">
        <f t="shared" ref="A1796:A1859" si="56">A1795+0.175</f>
        <v>474.9500000000204</v>
      </c>
      <c r="B1796" s="2" t="s">
        <v>1795</v>
      </c>
      <c r="D1796" s="1">
        <f t="shared" ref="D1796:D1859" si="57">D1795+0.175</f>
        <v>474.7000000000204</v>
      </c>
      <c r="E1796" s="2" t="s">
        <v>1795</v>
      </c>
    </row>
    <row r="1797" spans="1:5" x14ac:dyDescent="0.2">
      <c r="A1797" s="1">
        <f t="shared" si="56"/>
        <v>475.12500000002041</v>
      </c>
      <c r="B1797" s="2" t="s">
        <v>1796</v>
      </c>
      <c r="D1797" s="1">
        <f t="shared" si="57"/>
        <v>474.87500000002041</v>
      </c>
      <c r="E1797" s="2" t="s">
        <v>1796</v>
      </c>
    </row>
    <row r="1798" spans="1:5" x14ac:dyDescent="0.2">
      <c r="A1798" s="1">
        <f t="shared" si="56"/>
        <v>475.30000000002042</v>
      </c>
      <c r="B1798" s="2" t="s">
        <v>1797</v>
      </c>
      <c r="D1798" s="1">
        <f t="shared" si="57"/>
        <v>475.05000000002042</v>
      </c>
      <c r="E1798" s="2" t="s">
        <v>1797</v>
      </c>
    </row>
    <row r="1799" spans="1:5" x14ac:dyDescent="0.2">
      <c r="A1799" s="1">
        <f t="shared" si="56"/>
        <v>475.47500000002043</v>
      </c>
      <c r="B1799" s="2" t="s">
        <v>1798</v>
      </c>
      <c r="D1799" s="1">
        <f t="shared" si="57"/>
        <v>475.22500000002043</v>
      </c>
      <c r="E1799" s="2" t="s">
        <v>1798</v>
      </c>
    </row>
    <row r="1800" spans="1:5" x14ac:dyDescent="0.2">
      <c r="A1800" s="1">
        <f t="shared" si="56"/>
        <v>475.65000000002044</v>
      </c>
      <c r="B1800" s="2" t="s">
        <v>1799</v>
      </c>
      <c r="D1800" s="1">
        <f t="shared" si="57"/>
        <v>475.40000000002044</v>
      </c>
      <c r="E1800" s="2" t="s">
        <v>1799</v>
      </c>
    </row>
    <row r="1801" spans="1:5" x14ac:dyDescent="0.2">
      <c r="A1801" s="1">
        <f t="shared" si="56"/>
        <v>475.82500000002045</v>
      </c>
      <c r="B1801" s="2" t="s">
        <v>1800</v>
      </c>
      <c r="D1801" s="1">
        <f t="shared" si="57"/>
        <v>475.57500000002045</v>
      </c>
      <c r="E1801" s="2" t="s">
        <v>1800</v>
      </c>
    </row>
    <row r="1802" spans="1:5" x14ac:dyDescent="0.2">
      <c r="A1802" s="1">
        <f t="shared" si="56"/>
        <v>476.00000000002046</v>
      </c>
      <c r="B1802" s="2" t="s">
        <v>1801</v>
      </c>
      <c r="D1802" s="1">
        <f t="shared" si="57"/>
        <v>475.75000000002046</v>
      </c>
      <c r="E1802" s="2" t="s">
        <v>1801</v>
      </c>
    </row>
    <row r="1803" spans="1:5" x14ac:dyDescent="0.2">
      <c r="A1803" s="1">
        <f t="shared" si="56"/>
        <v>476.17500000002047</v>
      </c>
      <c r="B1803" s="2" t="s">
        <v>1802</v>
      </c>
      <c r="D1803" s="1">
        <f t="shared" si="57"/>
        <v>475.92500000002047</v>
      </c>
      <c r="E1803" s="2" t="s">
        <v>1802</v>
      </c>
    </row>
    <row r="1804" spans="1:5" x14ac:dyDescent="0.2">
      <c r="A1804" s="1">
        <f t="shared" si="56"/>
        <v>476.35000000002049</v>
      </c>
      <c r="B1804" s="2" t="s">
        <v>1803</v>
      </c>
      <c r="D1804" s="1">
        <f t="shared" si="57"/>
        <v>476.10000000002049</v>
      </c>
      <c r="E1804" s="2" t="s">
        <v>1803</v>
      </c>
    </row>
    <row r="1805" spans="1:5" x14ac:dyDescent="0.2">
      <c r="A1805" s="1">
        <f t="shared" si="56"/>
        <v>476.5250000000205</v>
      </c>
      <c r="B1805" s="2" t="s">
        <v>1804</v>
      </c>
      <c r="D1805" s="1">
        <f t="shared" si="57"/>
        <v>476.2750000000205</v>
      </c>
      <c r="E1805" s="2" t="s">
        <v>1804</v>
      </c>
    </row>
    <row r="1806" spans="1:5" x14ac:dyDescent="0.2">
      <c r="A1806" s="1">
        <f t="shared" si="56"/>
        <v>476.70000000002051</v>
      </c>
      <c r="B1806" s="2" t="s">
        <v>1805</v>
      </c>
      <c r="D1806" s="1">
        <f t="shared" si="57"/>
        <v>476.45000000002051</v>
      </c>
      <c r="E1806" s="2" t="s">
        <v>1805</v>
      </c>
    </row>
    <row r="1807" spans="1:5" x14ac:dyDescent="0.2">
      <c r="A1807" s="1">
        <f t="shared" si="56"/>
        <v>476.87500000002052</v>
      </c>
      <c r="B1807" s="2" t="s">
        <v>1806</v>
      </c>
      <c r="D1807" s="1">
        <f t="shared" si="57"/>
        <v>476.62500000002052</v>
      </c>
      <c r="E1807" s="2" t="s">
        <v>1806</v>
      </c>
    </row>
    <row r="1808" spans="1:5" x14ac:dyDescent="0.2">
      <c r="A1808" s="1">
        <f t="shared" si="56"/>
        <v>477.05000000002053</v>
      </c>
      <c r="B1808" s="2" t="s">
        <v>1807</v>
      </c>
      <c r="D1808" s="1">
        <f t="shared" si="57"/>
        <v>476.80000000002053</v>
      </c>
      <c r="E1808" s="2" t="s">
        <v>1807</v>
      </c>
    </row>
    <row r="1809" spans="1:5" x14ac:dyDescent="0.2">
      <c r="A1809" s="1">
        <f t="shared" si="56"/>
        <v>477.22500000002054</v>
      </c>
      <c r="B1809" s="2" t="s">
        <v>1808</v>
      </c>
      <c r="D1809" s="1">
        <f t="shared" si="57"/>
        <v>476.97500000002054</v>
      </c>
      <c r="E1809" s="2" t="s">
        <v>1808</v>
      </c>
    </row>
    <row r="1810" spans="1:5" x14ac:dyDescent="0.2">
      <c r="A1810" s="1">
        <f t="shared" si="56"/>
        <v>477.40000000002055</v>
      </c>
      <c r="B1810" s="2" t="s">
        <v>1809</v>
      </c>
      <c r="D1810" s="1">
        <f t="shared" si="57"/>
        <v>477.15000000002055</v>
      </c>
      <c r="E1810" s="2" t="s">
        <v>1809</v>
      </c>
    </row>
    <row r="1811" spans="1:5" x14ac:dyDescent="0.2">
      <c r="A1811" s="1">
        <f t="shared" si="56"/>
        <v>477.57500000002057</v>
      </c>
      <c r="B1811" s="2" t="s">
        <v>1810</v>
      </c>
      <c r="D1811" s="1">
        <f t="shared" si="57"/>
        <v>477.32500000002057</v>
      </c>
      <c r="E1811" s="2" t="s">
        <v>1810</v>
      </c>
    </row>
    <row r="1812" spans="1:5" x14ac:dyDescent="0.2">
      <c r="A1812" s="1">
        <f t="shared" si="56"/>
        <v>477.75000000002058</v>
      </c>
      <c r="B1812" s="2" t="s">
        <v>1811</v>
      </c>
      <c r="D1812" s="1">
        <f t="shared" si="57"/>
        <v>477.50000000002058</v>
      </c>
      <c r="E1812" s="2" t="s">
        <v>1811</v>
      </c>
    </row>
    <row r="1813" spans="1:5" x14ac:dyDescent="0.2">
      <c r="A1813" s="1">
        <f t="shared" si="56"/>
        <v>477.92500000002059</v>
      </c>
      <c r="B1813" s="2" t="s">
        <v>1812</v>
      </c>
      <c r="D1813" s="1">
        <f t="shared" si="57"/>
        <v>477.67500000002059</v>
      </c>
      <c r="E1813" s="2" t="s">
        <v>1812</v>
      </c>
    </row>
    <row r="1814" spans="1:5" x14ac:dyDescent="0.2">
      <c r="A1814" s="1">
        <f t="shared" si="56"/>
        <v>478.1000000000206</v>
      </c>
      <c r="B1814" s="2" t="s">
        <v>1813</v>
      </c>
      <c r="D1814" s="1">
        <f t="shared" si="57"/>
        <v>477.8500000000206</v>
      </c>
      <c r="E1814" s="2" t="s">
        <v>1813</v>
      </c>
    </row>
    <row r="1815" spans="1:5" x14ac:dyDescent="0.2">
      <c r="A1815" s="1">
        <f t="shared" si="56"/>
        <v>478.27500000002061</v>
      </c>
      <c r="B1815" s="2" t="s">
        <v>1814</v>
      </c>
      <c r="D1815" s="1">
        <f t="shared" si="57"/>
        <v>478.02500000002061</v>
      </c>
      <c r="E1815" s="2" t="s">
        <v>1814</v>
      </c>
    </row>
    <row r="1816" spans="1:5" x14ac:dyDescent="0.2">
      <c r="A1816" s="1">
        <f t="shared" si="56"/>
        <v>478.45000000002062</v>
      </c>
      <c r="B1816" s="2" t="s">
        <v>1815</v>
      </c>
      <c r="D1816" s="1">
        <f t="shared" si="57"/>
        <v>478.20000000002062</v>
      </c>
      <c r="E1816" s="2" t="s">
        <v>1815</v>
      </c>
    </row>
    <row r="1817" spans="1:5" x14ac:dyDescent="0.2">
      <c r="A1817" s="1">
        <f t="shared" si="56"/>
        <v>478.62500000002063</v>
      </c>
      <c r="B1817" s="2" t="s">
        <v>1816</v>
      </c>
      <c r="D1817" s="1">
        <f t="shared" si="57"/>
        <v>478.37500000002063</v>
      </c>
      <c r="E1817" s="2" t="s">
        <v>1816</v>
      </c>
    </row>
    <row r="1818" spans="1:5" x14ac:dyDescent="0.2">
      <c r="A1818" s="1">
        <f t="shared" si="56"/>
        <v>478.80000000002065</v>
      </c>
      <c r="B1818" s="2" t="s">
        <v>1817</v>
      </c>
      <c r="D1818" s="1">
        <f t="shared" si="57"/>
        <v>478.55000000002065</v>
      </c>
      <c r="E1818" s="2" t="s">
        <v>1817</v>
      </c>
    </row>
    <row r="1819" spans="1:5" x14ac:dyDescent="0.2">
      <c r="A1819" s="1">
        <f t="shared" si="56"/>
        <v>478.97500000002066</v>
      </c>
      <c r="B1819" s="2" t="s">
        <v>1818</v>
      </c>
      <c r="D1819" s="1">
        <f t="shared" si="57"/>
        <v>478.72500000002066</v>
      </c>
      <c r="E1819" s="2" t="s">
        <v>1818</v>
      </c>
    </row>
    <row r="1820" spans="1:5" x14ac:dyDescent="0.2">
      <c r="A1820" s="1">
        <f t="shared" si="56"/>
        <v>479.15000000002067</v>
      </c>
      <c r="B1820" s="2" t="s">
        <v>1819</v>
      </c>
      <c r="D1820" s="1">
        <f t="shared" si="57"/>
        <v>478.90000000002067</v>
      </c>
      <c r="E1820" s="2" t="s">
        <v>1819</v>
      </c>
    </row>
    <row r="1821" spans="1:5" x14ac:dyDescent="0.2">
      <c r="A1821" s="1">
        <f t="shared" si="56"/>
        <v>479.32500000002068</v>
      </c>
      <c r="B1821" s="2" t="s">
        <v>1820</v>
      </c>
      <c r="D1821" s="1">
        <f t="shared" si="57"/>
        <v>479.07500000002068</v>
      </c>
      <c r="E1821" s="2" t="s">
        <v>1820</v>
      </c>
    </row>
    <row r="1822" spans="1:5" x14ac:dyDescent="0.2">
      <c r="A1822" s="1">
        <f t="shared" si="56"/>
        <v>479.50000000002069</v>
      </c>
      <c r="B1822" s="2" t="s">
        <v>1821</v>
      </c>
      <c r="D1822" s="1">
        <f t="shared" si="57"/>
        <v>479.25000000002069</v>
      </c>
      <c r="E1822" s="2" t="s">
        <v>1821</v>
      </c>
    </row>
    <row r="1823" spans="1:5" x14ac:dyDescent="0.2">
      <c r="A1823" s="1">
        <f t="shared" si="56"/>
        <v>479.6750000000207</v>
      </c>
      <c r="B1823" s="2" t="s">
        <v>1822</v>
      </c>
      <c r="D1823" s="1">
        <f t="shared" si="57"/>
        <v>479.4250000000207</v>
      </c>
      <c r="E1823" s="2" t="s">
        <v>1822</v>
      </c>
    </row>
    <row r="1824" spans="1:5" x14ac:dyDescent="0.2">
      <c r="A1824" s="1">
        <f t="shared" si="56"/>
        <v>479.85000000002071</v>
      </c>
      <c r="B1824" s="2" t="s">
        <v>1823</v>
      </c>
      <c r="D1824" s="1">
        <f t="shared" si="57"/>
        <v>479.60000000002071</v>
      </c>
      <c r="E1824" s="2" t="s">
        <v>1823</v>
      </c>
    </row>
    <row r="1825" spans="1:5" x14ac:dyDescent="0.2">
      <c r="A1825" s="1">
        <f t="shared" si="56"/>
        <v>480.02500000002073</v>
      </c>
      <c r="B1825" s="2" t="s">
        <v>1824</v>
      </c>
      <c r="D1825" s="1">
        <f t="shared" si="57"/>
        <v>479.77500000002073</v>
      </c>
      <c r="E1825" s="2" t="s">
        <v>1824</v>
      </c>
    </row>
    <row r="1826" spans="1:5" x14ac:dyDescent="0.2">
      <c r="A1826" s="1">
        <f t="shared" si="56"/>
        <v>480.20000000002074</v>
      </c>
      <c r="B1826" s="2" t="s">
        <v>1825</v>
      </c>
      <c r="D1826" s="1">
        <f t="shared" si="57"/>
        <v>479.95000000002074</v>
      </c>
      <c r="E1826" s="2" t="s">
        <v>1825</v>
      </c>
    </row>
    <row r="1827" spans="1:5" x14ac:dyDescent="0.2">
      <c r="A1827" s="1">
        <f t="shared" si="56"/>
        <v>480.37500000002075</v>
      </c>
      <c r="B1827" s="2" t="s">
        <v>1826</v>
      </c>
      <c r="D1827" s="1">
        <f t="shared" si="57"/>
        <v>480.12500000002075</v>
      </c>
      <c r="E1827" s="2" t="s">
        <v>1826</v>
      </c>
    </row>
    <row r="1828" spans="1:5" x14ac:dyDescent="0.2">
      <c r="A1828" s="1">
        <f t="shared" si="56"/>
        <v>480.55000000002076</v>
      </c>
      <c r="B1828" s="2" t="s">
        <v>1827</v>
      </c>
      <c r="D1828" s="1">
        <f t="shared" si="57"/>
        <v>480.30000000002076</v>
      </c>
      <c r="E1828" s="2" t="s">
        <v>1827</v>
      </c>
    </row>
    <row r="1829" spans="1:5" x14ac:dyDescent="0.2">
      <c r="A1829" s="1">
        <f t="shared" si="56"/>
        <v>480.72500000002077</v>
      </c>
      <c r="B1829" s="2" t="s">
        <v>1828</v>
      </c>
      <c r="D1829" s="1">
        <f t="shared" si="57"/>
        <v>480.47500000002077</v>
      </c>
      <c r="E1829" s="2" t="s">
        <v>1828</v>
      </c>
    </row>
    <row r="1830" spans="1:5" x14ac:dyDescent="0.2">
      <c r="A1830" s="1">
        <f t="shared" si="56"/>
        <v>480.90000000002078</v>
      </c>
      <c r="B1830" s="2" t="s">
        <v>1829</v>
      </c>
      <c r="D1830" s="1">
        <f t="shared" si="57"/>
        <v>480.65000000002078</v>
      </c>
      <c r="E1830" s="2" t="s">
        <v>1829</v>
      </c>
    </row>
    <row r="1831" spans="1:5" x14ac:dyDescent="0.2">
      <c r="A1831" s="1">
        <f t="shared" si="56"/>
        <v>481.07500000002079</v>
      </c>
      <c r="B1831" s="2" t="s">
        <v>1830</v>
      </c>
      <c r="D1831" s="1">
        <f t="shared" si="57"/>
        <v>480.82500000002079</v>
      </c>
      <c r="E1831" s="2" t="s">
        <v>1830</v>
      </c>
    </row>
    <row r="1832" spans="1:5" x14ac:dyDescent="0.2">
      <c r="A1832" s="1">
        <f t="shared" si="56"/>
        <v>481.2500000000208</v>
      </c>
      <c r="B1832" s="2" t="s">
        <v>1831</v>
      </c>
      <c r="D1832" s="1">
        <f t="shared" si="57"/>
        <v>481.0000000000208</v>
      </c>
      <c r="E1832" s="2" t="s">
        <v>1831</v>
      </c>
    </row>
    <row r="1833" spans="1:5" x14ac:dyDescent="0.2">
      <c r="A1833" s="1">
        <f t="shared" si="56"/>
        <v>481.42500000002082</v>
      </c>
      <c r="B1833" s="2" t="s">
        <v>1832</v>
      </c>
      <c r="D1833" s="1">
        <f t="shared" si="57"/>
        <v>481.17500000002082</v>
      </c>
      <c r="E1833" s="2" t="s">
        <v>1832</v>
      </c>
    </row>
    <row r="1834" spans="1:5" x14ac:dyDescent="0.2">
      <c r="A1834" s="1">
        <f t="shared" si="56"/>
        <v>481.60000000002083</v>
      </c>
      <c r="B1834" s="2" t="s">
        <v>1833</v>
      </c>
      <c r="D1834" s="1">
        <f t="shared" si="57"/>
        <v>481.35000000002083</v>
      </c>
      <c r="E1834" s="2" t="s">
        <v>1833</v>
      </c>
    </row>
    <row r="1835" spans="1:5" x14ac:dyDescent="0.2">
      <c r="A1835" s="1">
        <f t="shared" si="56"/>
        <v>481.77500000002084</v>
      </c>
      <c r="B1835" s="2" t="s">
        <v>1834</v>
      </c>
      <c r="D1835" s="1">
        <f t="shared" si="57"/>
        <v>481.52500000002084</v>
      </c>
      <c r="E1835" s="2" t="s">
        <v>1834</v>
      </c>
    </row>
    <row r="1836" spans="1:5" x14ac:dyDescent="0.2">
      <c r="A1836" s="1">
        <f t="shared" si="56"/>
        <v>481.95000000002085</v>
      </c>
      <c r="B1836" s="2" t="s">
        <v>1835</v>
      </c>
      <c r="D1836" s="1">
        <f t="shared" si="57"/>
        <v>481.70000000002085</v>
      </c>
      <c r="E1836" s="2" t="s">
        <v>1835</v>
      </c>
    </row>
    <row r="1837" spans="1:5" x14ac:dyDescent="0.2">
      <c r="A1837" s="1">
        <f t="shared" si="56"/>
        <v>482.12500000002086</v>
      </c>
      <c r="B1837" s="2" t="s">
        <v>1836</v>
      </c>
      <c r="D1837" s="1">
        <f t="shared" si="57"/>
        <v>481.87500000002086</v>
      </c>
      <c r="E1837" s="2" t="s">
        <v>1836</v>
      </c>
    </row>
    <row r="1838" spans="1:5" x14ac:dyDescent="0.2">
      <c r="A1838" s="1">
        <f t="shared" si="56"/>
        <v>482.30000000002087</v>
      </c>
      <c r="B1838" s="2" t="s">
        <v>1837</v>
      </c>
      <c r="D1838" s="1">
        <f t="shared" si="57"/>
        <v>482.05000000002087</v>
      </c>
      <c r="E1838" s="2" t="s">
        <v>1837</v>
      </c>
    </row>
    <row r="1839" spans="1:5" x14ac:dyDescent="0.2">
      <c r="A1839" s="1">
        <f t="shared" si="56"/>
        <v>482.47500000002088</v>
      </c>
      <c r="B1839" s="2" t="s">
        <v>1838</v>
      </c>
      <c r="D1839" s="1">
        <f t="shared" si="57"/>
        <v>482.22500000002088</v>
      </c>
      <c r="E1839" s="2" t="s">
        <v>1838</v>
      </c>
    </row>
    <row r="1840" spans="1:5" x14ac:dyDescent="0.2">
      <c r="A1840" s="1">
        <f t="shared" si="56"/>
        <v>482.6500000000209</v>
      </c>
      <c r="B1840" s="2" t="s">
        <v>1839</v>
      </c>
      <c r="D1840" s="1">
        <f t="shared" si="57"/>
        <v>482.4000000000209</v>
      </c>
      <c r="E1840" s="2" t="s">
        <v>1839</v>
      </c>
    </row>
    <row r="1841" spans="1:5" x14ac:dyDescent="0.2">
      <c r="A1841" s="1">
        <f t="shared" si="56"/>
        <v>482.82500000002091</v>
      </c>
      <c r="B1841" s="2" t="s">
        <v>1840</v>
      </c>
      <c r="D1841" s="1">
        <f t="shared" si="57"/>
        <v>482.57500000002091</v>
      </c>
      <c r="E1841" s="2" t="s">
        <v>1840</v>
      </c>
    </row>
    <row r="1842" spans="1:5" x14ac:dyDescent="0.2">
      <c r="A1842" s="1">
        <f t="shared" si="56"/>
        <v>483.00000000002092</v>
      </c>
      <c r="B1842" s="2" t="s">
        <v>1841</v>
      </c>
      <c r="D1842" s="1">
        <f t="shared" si="57"/>
        <v>482.75000000002092</v>
      </c>
      <c r="E1842" s="2" t="s">
        <v>1841</v>
      </c>
    </row>
    <row r="1843" spans="1:5" x14ac:dyDescent="0.2">
      <c r="A1843" s="1">
        <f t="shared" si="56"/>
        <v>483.17500000002093</v>
      </c>
      <c r="B1843" s="2" t="s">
        <v>1842</v>
      </c>
      <c r="D1843" s="1">
        <f t="shared" si="57"/>
        <v>482.92500000002093</v>
      </c>
      <c r="E1843" s="2" t="s">
        <v>1842</v>
      </c>
    </row>
    <row r="1844" spans="1:5" x14ac:dyDescent="0.2">
      <c r="A1844" s="1">
        <f t="shared" si="56"/>
        <v>483.35000000002094</v>
      </c>
      <c r="B1844" s="2" t="s">
        <v>1843</v>
      </c>
      <c r="D1844" s="1">
        <f t="shared" si="57"/>
        <v>483.10000000002094</v>
      </c>
      <c r="E1844" s="2" t="s">
        <v>1843</v>
      </c>
    </row>
    <row r="1845" spans="1:5" x14ac:dyDescent="0.2">
      <c r="A1845" s="1">
        <f t="shared" si="56"/>
        <v>483.52500000002095</v>
      </c>
      <c r="B1845" s="2" t="s">
        <v>1844</v>
      </c>
      <c r="D1845" s="1">
        <f t="shared" si="57"/>
        <v>483.27500000002095</v>
      </c>
      <c r="E1845" s="2" t="s">
        <v>1844</v>
      </c>
    </row>
    <row r="1846" spans="1:5" x14ac:dyDescent="0.2">
      <c r="A1846" s="1">
        <f t="shared" si="56"/>
        <v>483.70000000002096</v>
      </c>
      <c r="B1846" s="2" t="s">
        <v>1845</v>
      </c>
      <c r="D1846" s="1">
        <f t="shared" si="57"/>
        <v>483.45000000002096</v>
      </c>
      <c r="E1846" s="2" t="s">
        <v>1845</v>
      </c>
    </row>
    <row r="1847" spans="1:5" x14ac:dyDescent="0.2">
      <c r="A1847" s="1">
        <f t="shared" si="56"/>
        <v>483.87500000002098</v>
      </c>
      <c r="B1847" s="2" t="s">
        <v>1846</v>
      </c>
      <c r="D1847" s="1">
        <f t="shared" si="57"/>
        <v>483.62500000002098</v>
      </c>
      <c r="E1847" s="2" t="s">
        <v>1846</v>
      </c>
    </row>
    <row r="1848" spans="1:5" x14ac:dyDescent="0.2">
      <c r="A1848" s="1">
        <f t="shared" si="56"/>
        <v>484.05000000002099</v>
      </c>
      <c r="B1848" s="2" t="s">
        <v>1847</v>
      </c>
      <c r="D1848" s="1">
        <f t="shared" si="57"/>
        <v>483.80000000002099</v>
      </c>
      <c r="E1848" s="2" t="s">
        <v>1847</v>
      </c>
    </row>
    <row r="1849" spans="1:5" x14ac:dyDescent="0.2">
      <c r="A1849" s="1">
        <f t="shared" si="56"/>
        <v>484.225000000021</v>
      </c>
      <c r="B1849" s="2" t="s">
        <v>1848</v>
      </c>
      <c r="D1849" s="1">
        <f t="shared" si="57"/>
        <v>483.975000000021</v>
      </c>
      <c r="E1849" s="2" t="s">
        <v>1848</v>
      </c>
    </row>
    <row r="1850" spans="1:5" x14ac:dyDescent="0.2">
      <c r="A1850" s="1">
        <f t="shared" si="56"/>
        <v>484.40000000002101</v>
      </c>
      <c r="B1850" s="2" t="s">
        <v>1849</v>
      </c>
      <c r="D1850" s="1">
        <f t="shared" si="57"/>
        <v>484.15000000002101</v>
      </c>
      <c r="E1850" s="2" t="s">
        <v>1849</v>
      </c>
    </row>
    <row r="1851" spans="1:5" x14ac:dyDescent="0.2">
      <c r="A1851" s="1">
        <f t="shared" si="56"/>
        <v>484.57500000002102</v>
      </c>
      <c r="B1851" s="2" t="s">
        <v>1850</v>
      </c>
      <c r="D1851" s="1">
        <f t="shared" si="57"/>
        <v>484.32500000002102</v>
      </c>
      <c r="E1851" s="2" t="s">
        <v>1850</v>
      </c>
    </row>
    <row r="1852" spans="1:5" x14ac:dyDescent="0.2">
      <c r="A1852" s="1">
        <f t="shared" si="56"/>
        <v>484.75000000002103</v>
      </c>
      <c r="B1852" s="2" t="s">
        <v>1851</v>
      </c>
      <c r="D1852" s="1">
        <f t="shared" si="57"/>
        <v>484.50000000002103</v>
      </c>
      <c r="E1852" s="2" t="s">
        <v>1851</v>
      </c>
    </row>
    <row r="1853" spans="1:5" x14ac:dyDescent="0.2">
      <c r="A1853" s="1">
        <f t="shared" si="56"/>
        <v>484.92500000002104</v>
      </c>
      <c r="B1853" s="2" t="s">
        <v>1852</v>
      </c>
      <c r="D1853" s="1">
        <f t="shared" si="57"/>
        <v>484.67500000002104</v>
      </c>
      <c r="E1853" s="2" t="s">
        <v>1852</v>
      </c>
    </row>
    <row r="1854" spans="1:5" x14ac:dyDescent="0.2">
      <c r="A1854" s="1">
        <f t="shared" si="56"/>
        <v>485.10000000002105</v>
      </c>
      <c r="B1854" s="2" t="s">
        <v>1853</v>
      </c>
      <c r="D1854" s="1">
        <f t="shared" si="57"/>
        <v>484.85000000002105</v>
      </c>
      <c r="E1854" s="2" t="s">
        <v>1853</v>
      </c>
    </row>
    <row r="1855" spans="1:5" x14ac:dyDescent="0.2">
      <c r="A1855" s="1">
        <f t="shared" si="56"/>
        <v>485.27500000002107</v>
      </c>
      <c r="B1855" s="2" t="s">
        <v>1854</v>
      </c>
      <c r="D1855" s="1">
        <f t="shared" si="57"/>
        <v>485.02500000002107</v>
      </c>
      <c r="E1855" s="2" t="s">
        <v>1854</v>
      </c>
    </row>
    <row r="1856" spans="1:5" x14ac:dyDescent="0.2">
      <c r="A1856" s="1">
        <f t="shared" si="56"/>
        <v>485.45000000002108</v>
      </c>
      <c r="B1856" s="2" t="s">
        <v>1855</v>
      </c>
      <c r="D1856" s="1">
        <f t="shared" si="57"/>
        <v>485.20000000002108</v>
      </c>
      <c r="E1856" s="2" t="s">
        <v>1855</v>
      </c>
    </row>
    <row r="1857" spans="1:5" x14ac:dyDescent="0.2">
      <c r="A1857" s="1">
        <f t="shared" si="56"/>
        <v>485.62500000002109</v>
      </c>
      <c r="B1857" s="2" t="s">
        <v>1856</v>
      </c>
      <c r="D1857" s="1">
        <f t="shared" si="57"/>
        <v>485.37500000002109</v>
      </c>
      <c r="E1857" s="2" t="s">
        <v>1856</v>
      </c>
    </row>
    <row r="1858" spans="1:5" x14ac:dyDescent="0.2">
      <c r="A1858" s="1">
        <f t="shared" si="56"/>
        <v>485.8000000000211</v>
      </c>
      <c r="B1858" s="2" t="s">
        <v>1857</v>
      </c>
      <c r="D1858" s="1">
        <f t="shared" si="57"/>
        <v>485.5500000000211</v>
      </c>
      <c r="E1858" s="2" t="s">
        <v>1857</v>
      </c>
    </row>
    <row r="1859" spans="1:5" x14ac:dyDescent="0.2">
      <c r="A1859" s="1">
        <f t="shared" si="56"/>
        <v>485.97500000002111</v>
      </c>
      <c r="B1859" s="2" t="s">
        <v>1858</v>
      </c>
      <c r="D1859" s="1">
        <f t="shared" si="57"/>
        <v>485.72500000002111</v>
      </c>
      <c r="E1859" s="2" t="s">
        <v>1858</v>
      </c>
    </row>
    <row r="1860" spans="1:5" x14ac:dyDescent="0.2">
      <c r="A1860" s="1">
        <f t="shared" ref="A1860:A1923" si="58">A1859+0.175</f>
        <v>486.15000000002112</v>
      </c>
      <c r="B1860" s="2" t="s">
        <v>1859</v>
      </c>
      <c r="D1860" s="1">
        <f t="shared" ref="D1860:D1923" si="59">D1859+0.175</f>
        <v>485.90000000002112</v>
      </c>
      <c r="E1860" s="2" t="s">
        <v>1859</v>
      </c>
    </row>
    <row r="1861" spans="1:5" x14ac:dyDescent="0.2">
      <c r="A1861" s="1">
        <f t="shared" si="58"/>
        <v>486.32500000002113</v>
      </c>
      <c r="B1861" s="2" t="s">
        <v>1860</v>
      </c>
      <c r="D1861" s="1">
        <f t="shared" si="59"/>
        <v>486.07500000002113</v>
      </c>
      <c r="E1861" s="2" t="s">
        <v>1860</v>
      </c>
    </row>
    <row r="1862" spans="1:5" x14ac:dyDescent="0.2">
      <c r="A1862" s="1">
        <f t="shared" si="58"/>
        <v>486.50000000002115</v>
      </c>
      <c r="B1862" s="2" t="s">
        <v>1861</v>
      </c>
      <c r="D1862" s="1">
        <f t="shared" si="59"/>
        <v>486.25000000002115</v>
      </c>
      <c r="E1862" s="2" t="s">
        <v>1861</v>
      </c>
    </row>
    <row r="1863" spans="1:5" x14ac:dyDescent="0.2">
      <c r="A1863" s="1">
        <f t="shared" si="58"/>
        <v>486.67500000002116</v>
      </c>
      <c r="B1863" s="2" t="s">
        <v>1862</v>
      </c>
      <c r="D1863" s="1">
        <f t="shared" si="59"/>
        <v>486.42500000002116</v>
      </c>
      <c r="E1863" s="2" t="s">
        <v>1862</v>
      </c>
    </row>
    <row r="1864" spans="1:5" x14ac:dyDescent="0.2">
      <c r="A1864" s="1">
        <f t="shared" si="58"/>
        <v>486.85000000002117</v>
      </c>
      <c r="B1864" s="2" t="s">
        <v>1863</v>
      </c>
      <c r="D1864" s="1">
        <f t="shared" si="59"/>
        <v>486.60000000002117</v>
      </c>
      <c r="E1864" s="2" t="s">
        <v>1863</v>
      </c>
    </row>
    <row r="1865" spans="1:5" x14ac:dyDescent="0.2">
      <c r="A1865" s="1">
        <f t="shared" si="58"/>
        <v>487.02500000002118</v>
      </c>
      <c r="B1865" s="2" t="s">
        <v>1864</v>
      </c>
      <c r="D1865" s="1">
        <f t="shared" si="59"/>
        <v>486.77500000002118</v>
      </c>
      <c r="E1865" s="2" t="s">
        <v>1864</v>
      </c>
    </row>
    <row r="1866" spans="1:5" x14ac:dyDescent="0.2">
      <c r="A1866" s="1">
        <f t="shared" si="58"/>
        <v>487.20000000002119</v>
      </c>
      <c r="B1866" s="2" t="s">
        <v>1865</v>
      </c>
      <c r="D1866" s="1">
        <f t="shared" si="59"/>
        <v>486.95000000002119</v>
      </c>
      <c r="E1866" s="2" t="s">
        <v>1865</v>
      </c>
    </row>
    <row r="1867" spans="1:5" x14ac:dyDescent="0.2">
      <c r="A1867" s="1">
        <f t="shared" si="58"/>
        <v>487.3750000000212</v>
      </c>
      <c r="B1867" s="2" t="s">
        <v>1866</v>
      </c>
      <c r="D1867" s="1">
        <f t="shared" si="59"/>
        <v>487.1250000000212</v>
      </c>
      <c r="E1867" s="2" t="s">
        <v>1866</v>
      </c>
    </row>
    <row r="1868" spans="1:5" x14ac:dyDescent="0.2">
      <c r="A1868" s="1">
        <f t="shared" si="58"/>
        <v>487.55000000002121</v>
      </c>
      <c r="B1868" s="2" t="s">
        <v>1867</v>
      </c>
      <c r="D1868" s="1">
        <f t="shared" si="59"/>
        <v>487.30000000002121</v>
      </c>
      <c r="E1868" s="2" t="s">
        <v>1867</v>
      </c>
    </row>
    <row r="1869" spans="1:5" x14ac:dyDescent="0.2">
      <c r="A1869" s="1">
        <f t="shared" si="58"/>
        <v>487.72500000002123</v>
      </c>
      <c r="B1869" s="2" t="s">
        <v>1868</v>
      </c>
      <c r="D1869" s="1">
        <f t="shared" si="59"/>
        <v>487.47500000002123</v>
      </c>
      <c r="E1869" s="2" t="s">
        <v>1868</v>
      </c>
    </row>
    <row r="1870" spans="1:5" x14ac:dyDescent="0.2">
      <c r="A1870" s="1">
        <f t="shared" si="58"/>
        <v>487.90000000002124</v>
      </c>
      <c r="B1870" s="2" t="s">
        <v>1869</v>
      </c>
      <c r="D1870" s="1">
        <f t="shared" si="59"/>
        <v>487.65000000002124</v>
      </c>
      <c r="E1870" s="2" t="s">
        <v>1869</v>
      </c>
    </row>
    <row r="1871" spans="1:5" x14ac:dyDescent="0.2">
      <c r="A1871" s="1">
        <f t="shared" si="58"/>
        <v>488.07500000002125</v>
      </c>
      <c r="B1871" s="2" t="s">
        <v>1870</v>
      </c>
      <c r="D1871" s="1">
        <f t="shared" si="59"/>
        <v>487.82500000002125</v>
      </c>
      <c r="E1871" s="2" t="s">
        <v>1870</v>
      </c>
    </row>
    <row r="1872" spans="1:5" x14ac:dyDescent="0.2">
      <c r="A1872" s="1">
        <f t="shared" si="58"/>
        <v>488.25000000002126</v>
      </c>
      <c r="B1872" s="2" t="s">
        <v>1871</v>
      </c>
      <c r="D1872" s="1">
        <f t="shared" si="59"/>
        <v>488.00000000002126</v>
      </c>
      <c r="E1872" s="2" t="s">
        <v>1871</v>
      </c>
    </row>
    <row r="1873" spans="1:5" x14ac:dyDescent="0.2">
      <c r="A1873" s="1">
        <f t="shared" si="58"/>
        <v>488.42500000002127</v>
      </c>
      <c r="B1873" s="2" t="s">
        <v>1872</v>
      </c>
      <c r="D1873" s="1">
        <f t="shared" si="59"/>
        <v>488.17500000002127</v>
      </c>
      <c r="E1873" s="2" t="s">
        <v>1872</v>
      </c>
    </row>
    <row r="1874" spans="1:5" x14ac:dyDescent="0.2">
      <c r="A1874" s="1">
        <f t="shared" si="58"/>
        <v>488.60000000002128</v>
      </c>
      <c r="B1874" s="2" t="s">
        <v>1873</v>
      </c>
      <c r="D1874" s="1">
        <f t="shared" si="59"/>
        <v>488.35000000002128</v>
      </c>
      <c r="E1874" s="2" t="s">
        <v>1873</v>
      </c>
    </row>
    <row r="1875" spans="1:5" x14ac:dyDescent="0.2">
      <c r="A1875" s="1">
        <f t="shared" si="58"/>
        <v>488.77500000002129</v>
      </c>
      <c r="B1875" s="2" t="s">
        <v>1874</v>
      </c>
      <c r="D1875" s="1">
        <f t="shared" si="59"/>
        <v>488.52500000002129</v>
      </c>
      <c r="E1875" s="2" t="s">
        <v>1874</v>
      </c>
    </row>
    <row r="1876" spans="1:5" x14ac:dyDescent="0.2">
      <c r="A1876" s="1">
        <f t="shared" si="58"/>
        <v>488.9500000000213</v>
      </c>
      <c r="B1876" s="2" t="s">
        <v>1875</v>
      </c>
      <c r="D1876" s="1">
        <f t="shared" si="59"/>
        <v>488.7000000000213</v>
      </c>
      <c r="E1876" s="2" t="s">
        <v>1875</v>
      </c>
    </row>
    <row r="1877" spans="1:5" x14ac:dyDescent="0.2">
      <c r="A1877" s="1">
        <f t="shared" si="58"/>
        <v>489.12500000002132</v>
      </c>
      <c r="B1877" s="2" t="s">
        <v>1876</v>
      </c>
      <c r="D1877" s="1">
        <f t="shared" si="59"/>
        <v>488.87500000002132</v>
      </c>
      <c r="E1877" s="2" t="s">
        <v>1876</v>
      </c>
    </row>
    <row r="1878" spans="1:5" x14ac:dyDescent="0.2">
      <c r="A1878" s="1">
        <f t="shared" si="58"/>
        <v>489.30000000002133</v>
      </c>
      <c r="B1878" s="2" t="s">
        <v>1877</v>
      </c>
      <c r="D1878" s="1">
        <f t="shared" si="59"/>
        <v>489.05000000002133</v>
      </c>
      <c r="E1878" s="2" t="s">
        <v>1877</v>
      </c>
    </row>
    <row r="1879" spans="1:5" x14ac:dyDescent="0.2">
      <c r="A1879" s="1">
        <f t="shared" si="58"/>
        <v>489.47500000002134</v>
      </c>
      <c r="B1879" s="2" t="s">
        <v>1878</v>
      </c>
      <c r="D1879" s="1">
        <f t="shared" si="59"/>
        <v>489.22500000002134</v>
      </c>
      <c r="E1879" s="2" t="s">
        <v>1878</v>
      </c>
    </row>
    <row r="1880" spans="1:5" x14ac:dyDescent="0.2">
      <c r="A1880" s="1">
        <f t="shared" si="58"/>
        <v>489.65000000002135</v>
      </c>
      <c r="B1880" s="2" t="s">
        <v>1879</v>
      </c>
      <c r="D1880" s="1">
        <f t="shared" si="59"/>
        <v>489.40000000002135</v>
      </c>
      <c r="E1880" s="2" t="s">
        <v>1879</v>
      </c>
    </row>
    <row r="1881" spans="1:5" x14ac:dyDescent="0.2">
      <c r="A1881" s="1">
        <f t="shared" si="58"/>
        <v>489.82500000002136</v>
      </c>
      <c r="B1881" s="2" t="s">
        <v>1880</v>
      </c>
      <c r="D1881" s="1">
        <f t="shared" si="59"/>
        <v>489.57500000002136</v>
      </c>
      <c r="E1881" s="2" t="s">
        <v>1880</v>
      </c>
    </row>
    <row r="1882" spans="1:5" x14ac:dyDescent="0.2">
      <c r="A1882" s="1">
        <f t="shared" si="58"/>
        <v>490.00000000002137</v>
      </c>
      <c r="B1882" s="2" t="s">
        <v>1881</v>
      </c>
      <c r="D1882" s="1">
        <f t="shared" si="59"/>
        <v>489.75000000002137</v>
      </c>
      <c r="E1882" s="2" t="s">
        <v>1881</v>
      </c>
    </row>
    <row r="1883" spans="1:5" x14ac:dyDescent="0.2">
      <c r="A1883" s="1">
        <f t="shared" si="58"/>
        <v>490.17500000002138</v>
      </c>
      <c r="B1883" s="2" t="s">
        <v>1882</v>
      </c>
      <c r="D1883" s="1">
        <f t="shared" si="59"/>
        <v>489.92500000002138</v>
      </c>
      <c r="E1883" s="2" t="s">
        <v>1882</v>
      </c>
    </row>
    <row r="1884" spans="1:5" x14ac:dyDescent="0.2">
      <c r="A1884" s="1">
        <f t="shared" si="58"/>
        <v>490.3500000000214</v>
      </c>
      <c r="B1884" s="2" t="s">
        <v>1883</v>
      </c>
      <c r="D1884" s="1">
        <f t="shared" si="59"/>
        <v>490.1000000000214</v>
      </c>
      <c r="E1884" s="2" t="s">
        <v>1883</v>
      </c>
    </row>
    <row r="1885" spans="1:5" x14ac:dyDescent="0.2">
      <c r="A1885" s="1">
        <f t="shared" si="58"/>
        <v>490.52500000002141</v>
      </c>
      <c r="B1885" s="2" t="s">
        <v>1884</v>
      </c>
      <c r="D1885" s="1">
        <f t="shared" si="59"/>
        <v>490.27500000002141</v>
      </c>
      <c r="E1885" s="2" t="s">
        <v>1884</v>
      </c>
    </row>
    <row r="1886" spans="1:5" x14ac:dyDescent="0.2">
      <c r="A1886" s="1">
        <f t="shared" si="58"/>
        <v>490.70000000002142</v>
      </c>
      <c r="B1886" s="2" t="s">
        <v>1885</v>
      </c>
      <c r="D1886" s="1">
        <f t="shared" si="59"/>
        <v>490.45000000002142</v>
      </c>
      <c r="E1886" s="2" t="s">
        <v>1885</v>
      </c>
    </row>
    <row r="1887" spans="1:5" x14ac:dyDescent="0.2">
      <c r="A1887" s="1">
        <f t="shared" si="58"/>
        <v>490.87500000002143</v>
      </c>
      <c r="B1887" s="2" t="s">
        <v>1886</v>
      </c>
      <c r="D1887" s="1">
        <f t="shared" si="59"/>
        <v>490.62500000002143</v>
      </c>
      <c r="E1887" s="2" t="s">
        <v>1886</v>
      </c>
    </row>
    <row r="1888" spans="1:5" x14ac:dyDescent="0.2">
      <c r="A1888" s="1">
        <f t="shared" si="58"/>
        <v>491.05000000002144</v>
      </c>
      <c r="B1888" s="2" t="s">
        <v>1887</v>
      </c>
      <c r="D1888" s="1">
        <f t="shared" si="59"/>
        <v>490.80000000002144</v>
      </c>
      <c r="E1888" s="2" t="s">
        <v>1887</v>
      </c>
    </row>
    <row r="1889" spans="1:5" x14ac:dyDescent="0.2">
      <c r="A1889" s="1">
        <f t="shared" si="58"/>
        <v>491.22500000002145</v>
      </c>
      <c r="B1889" s="2" t="s">
        <v>1888</v>
      </c>
      <c r="D1889" s="1">
        <f t="shared" si="59"/>
        <v>490.97500000002145</v>
      </c>
      <c r="E1889" s="2" t="s">
        <v>1888</v>
      </c>
    </row>
    <row r="1890" spans="1:5" x14ac:dyDescent="0.2">
      <c r="A1890" s="1">
        <f t="shared" si="58"/>
        <v>491.40000000002146</v>
      </c>
      <c r="B1890" s="2" t="s">
        <v>1889</v>
      </c>
      <c r="D1890" s="1">
        <f t="shared" si="59"/>
        <v>491.15000000002146</v>
      </c>
      <c r="E1890" s="2" t="s">
        <v>1889</v>
      </c>
    </row>
    <row r="1891" spans="1:5" x14ac:dyDescent="0.2">
      <c r="A1891" s="1">
        <f t="shared" si="58"/>
        <v>491.57500000002148</v>
      </c>
      <c r="B1891" s="2" t="s">
        <v>1890</v>
      </c>
      <c r="D1891" s="1">
        <f t="shared" si="59"/>
        <v>491.32500000002148</v>
      </c>
      <c r="E1891" s="2" t="s">
        <v>1890</v>
      </c>
    </row>
    <row r="1892" spans="1:5" x14ac:dyDescent="0.2">
      <c r="A1892" s="1">
        <f t="shared" si="58"/>
        <v>491.75000000002149</v>
      </c>
      <c r="B1892" s="2" t="s">
        <v>1891</v>
      </c>
      <c r="D1892" s="1">
        <f t="shared" si="59"/>
        <v>491.50000000002149</v>
      </c>
      <c r="E1892" s="2" t="s">
        <v>1891</v>
      </c>
    </row>
    <row r="1893" spans="1:5" x14ac:dyDescent="0.2">
      <c r="A1893" s="1">
        <f t="shared" si="58"/>
        <v>491.9250000000215</v>
      </c>
      <c r="B1893" s="2" t="s">
        <v>1892</v>
      </c>
      <c r="D1893" s="1">
        <f t="shared" si="59"/>
        <v>491.6750000000215</v>
      </c>
      <c r="E1893" s="2" t="s">
        <v>1892</v>
      </c>
    </row>
    <row r="1894" spans="1:5" x14ac:dyDescent="0.2">
      <c r="A1894" s="1">
        <f t="shared" si="58"/>
        <v>492.10000000002151</v>
      </c>
      <c r="B1894" s="2" t="s">
        <v>1893</v>
      </c>
      <c r="D1894" s="1">
        <f t="shared" si="59"/>
        <v>491.85000000002151</v>
      </c>
      <c r="E1894" s="2" t="s">
        <v>1893</v>
      </c>
    </row>
    <row r="1895" spans="1:5" x14ac:dyDescent="0.2">
      <c r="A1895" s="1">
        <f t="shared" si="58"/>
        <v>492.27500000002152</v>
      </c>
      <c r="B1895" s="2" t="s">
        <v>1894</v>
      </c>
      <c r="D1895" s="1">
        <f t="shared" si="59"/>
        <v>492.02500000002152</v>
      </c>
      <c r="E1895" s="2" t="s">
        <v>1894</v>
      </c>
    </row>
    <row r="1896" spans="1:5" x14ac:dyDescent="0.2">
      <c r="A1896" s="1">
        <f t="shared" si="58"/>
        <v>492.45000000002153</v>
      </c>
      <c r="B1896" s="2" t="s">
        <v>1895</v>
      </c>
      <c r="D1896" s="1">
        <f t="shared" si="59"/>
        <v>492.20000000002153</v>
      </c>
      <c r="E1896" s="2" t="s">
        <v>1895</v>
      </c>
    </row>
    <row r="1897" spans="1:5" x14ac:dyDescent="0.2">
      <c r="A1897" s="1">
        <f t="shared" si="58"/>
        <v>492.62500000002154</v>
      </c>
      <c r="B1897" s="2" t="s">
        <v>1896</v>
      </c>
      <c r="D1897" s="1">
        <f t="shared" si="59"/>
        <v>492.37500000002154</v>
      </c>
      <c r="E1897" s="2" t="s">
        <v>1896</v>
      </c>
    </row>
    <row r="1898" spans="1:5" x14ac:dyDescent="0.2">
      <c r="A1898" s="1">
        <f t="shared" si="58"/>
        <v>492.80000000002156</v>
      </c>
      <c r="B1898" s="2" t="s">
        <v>1897</v>
      </c>
      <c r="D1898" s="1">
        <f t="shared" si="59"/>
        <v>492.55000000002156</v>
      </c>
      <c r="E1898" s="2" t="s">
        <v>1897</v>
      </c>
    </row>
    <row r="1899" spans="1:5" x14ac:dyDescent="0.2">
      <c r="A1899" s="1">
        <f t="shared" si="58"/>
        <v>492.97500000002157</v>
      </c>
      <c r="B1899" s="2" t="s">
        <v>1898</v>
      </c>
      <c r="D1899" s="1">
        <f t="shared" si="59"/>
        <v>492.72500000002157</v>
      </c>
      <c r="E1899" s="2" t="s">
        <v>1898</v>
      </c>
    </row>
    <row r="1900" spans="1:5" x14ac:dyDescent="0.2">
      <c r="A1900" s="1">
        <f t="shared" si="58"/>
        <v>493.15000000002158</v>
      </c>
      <c r="B1900" s="2" t="s">
        <v>1899</v>
      </c>
      <c r="D1900" s="1">
        <f t="shared" si="59"/>
        <v>492.90000000002158</v>
      </c>
      <c r="E1900" s="2" t="s">
        <v>1899</v>
      </c>
    </row>
    <row r="1901" spans="1:5" x14ac:dyDescent="0.2">
      <c r="A1901" s="1">
        <f t="shared" si="58"/>
        <v>493.32500000002159</v>
      </c>
      <c r="B1901" s="2" t="s">
        <v>1900</v>
      </c>
      <c r="D1901" s="1">
        <f t="shared" si="59"/>
        <v>493.07500000002159</v>
      </c>
      <c r="E1901" s="2" t="s">
        <v>1900</v>
      </c>
    </row>
    <row r="1902" spans="1:5" x14ac:dyDescent="0.2">
      <c r="A1902" s="1">
        <f t="shared" si="58"/>
        <v>493.5000000000216</v>
      </c>
      <c r="B1902" s="2" t="s">
        <v>1901</v>
      </c>
      <c r="D1902" s="1">
        <f t="shared" si="59"/>
        <v>493.2500000000216</v>
      </c>
      <c r="E1902" s="2" t="s">
        <v>1901</v>
      </c>
    </row>
    <row r="1903" spans="1:5" x14ac:dyDescent="0.2">
      <c r="A1903" s="1">
        <f t="shared" si="58"/>
        <v>493.67500000002161</v>
      </c>
      <c r="B1903" s="2" t="s">
        <v>1902</v>
      </c>
      <c r="D1903" s="1">
        <f t="shared" si="59"/>
        <v>493.42500000002161</v>
      </c>
      <c r="E1903" s="2" t="s">
        <v>1902</v>
      </c>
    </row>
    <row r="1904" spans="1:5" x14ac:dyDescent="0.2">
      <c r="A1904" s="1">
        <f t="shared" si="58"/>
        <v>493.85000000002162</v>
      </c>
      <c r="B1904" s="2" t="s">
        <v>1903</v>
      </c>
      <c r="D1904" s="1">
        <f t="shared" si="59"/>
        <v>493.60000000002162</v>
      </c>
      <c r="E1904" s="2" t="s">
        <v>1903</v>
      </c>
    </row>
    <row r="1905" spans="1:5" x14ac:dyDescent="0.2">
      <c r="A1905" s="1">
        <f t="shared" si="58"/>
        <v>494.02500000002163</v>
      </c>
      <c r="B1905" s="2" t="s">
        <v>1904</v>
      </c>
      <c r="D1905" s="1">
        <f t="shared" si="59"/>
        <v>493.77500000002163</v>
      </c>
      <c r="E1905" s="2" t="s">
        <v>1904</v>
      </c>
    </row>
    <row r="1906" spans="1:5" x14ac:dyDescent="0.2">
      <c r="A1906" s="1">
        <f t="shared" si="58"/>
        <v>494.20000000002165</v>
      </c>
      <c r="B1906" s="2" t="s">
        <v>1905</v>
      </c>
      <c r="D1906" s="1">
        <f t="shared" si="59"/>
        <v>493.95000000002165</v>
      </c>
      <c r="E1906" s="2" t="s">
        <v>1905</v>
      </c>
    </row>
    <row r="1907" spans="1:5" x14ac:dyDescent="0.2">
      <c r="A1907" s="1">
        <f t="shared" si="58"/>
        <v>494.37500000002166</v>
      </c>
      <c r="B1907" s="2" t="s">
        <v>1906</v>
      </c>
      <c r="D1907" s="1">
        <f t="shared" si="59"/>
        <v>494.12500000002166</v>
      </c>
      <c r="E1907" s="2" t="s">
        <v>1906</v>
      </c>
    </row>
    <row r="1908" spans="1:5" x14ac:dyDescent="0.2">
      <c r="A1908" s="1">
        <f t="shared" si="58"/>
        <v>494.55000000002167</v>
      </c>
      <c r="B1908" s="2" t="s">
        <v>1907</v>
      </c>
      <c r="D1908" s="1">
        <f t="shared" si="59"/>
        <v>494.30000000002167</v>
      </c>
      <c r="E1908" s="2" t="s">
        <v>1907</v>
      </c>
    </row>
    <row r="1909" spans="1:5" x14ac:dyDescent="0.2">
      <c r="A1909" s="1">
        <f t="shared" si="58"/>
        <v>494.72500000002168</v>
      </c>
      <c r="B1909" s="2" t="s">
        <v>1908</v>
      </c>
      <c r="D1909" s="1">
        <f t="shared" si="59"/>
        <v>494.47500000002168</v>
      </c>
      <c r="E1909" s="2" t="s">
        <v>1908</v>
      </c>
    </row>
    <row r="1910" spans="1:5" x14ac:dyDescent="0.2">
      <c r="A1910" s="1">
        <f t="shared" si="58"/>
        <v>494.90000000002169</v>
      </c>
      <c r="B1910" s="2" t="s">
        <v>1909</v>
      </c>
      <c r="D1910" s="1">
        <f t="shared" si="59"/>
        <v>494.65000000002169</v>
      </c>
      <c r="E1910" s="2" t="s">
        <v>1909</v>
      </c>
    </row>
    <row r="1911" spans="1:5" x14ac:dyDescent="0.2">
      <c r="A1911" s="1">
        <f t="shared" si="58"/>
        <v>495.0750000000217</v>
      </c>
      <c r="B1911" s="2" t="s">
        <v>1910</v>
      </c>
      <c r="D1911" s="1">
        <f t="shared" si="59"/>
        <v>494.8250000000217</v>
      </c>
      <c r="E1911" s="2" t="s">
        <v>1910</v>
      </c>
    </row>
    <row r="1912" spans="1:5" x14ac:dyDescent="0.2">
      <c r="A1912" s="1">
        <f t="shared" si="58"/>
        <v>495.25000000002171</v>
      </c>
      <c r="B1912" s="2" t="s">
        <v>1911</v>
      </c>
      <c r="D1912" s="1">
        <f t="shared" si="59"/>
        <v>495.00000000002171</v>
      </c>
      <c r="E1912" s="2" t="s">
        <v>1911</v>
      </c>
    </row>
    <row r="1913" spans="1:5" x14ac:dyDescent="0.2">
      <c r="A1913" s="1">
        <f t="shared" si="58"/>
        <v>495.42500000002173</v>
      </c>
      <c r="B1913" s="2" t="s">
        <v>1912</v>
      </c>
      <c r="D1913" s="1">
        <f t="shared" si="59"/>
        <v>495.17500000002173</v>
      </c>
      <c r="E1913" s="2" t="s">
        <v>1912</v>
      </c>
    </row>
    <row r="1914" spans="1:5" x14ac:dyDescent="0.2">
      <c r="A1914" s="1">
        <f t="shared" si="58"/>
        <v>495.60000000002174</v>
      </c>
      <c r="B1914" s="2" t="s">
        <v>1913</v>
      </c>
      <c r="D1914" s="1">
        <f t="shared" si="59"/>
        <v>495.35000000002174</v>
      </c>
      <c r="E1914" s="2" t="s">
        <v>1913</v>
      </c>
    </row>
    <row r="1915" spans="1:5" x14ac:dyDescent="0.2">
      <c r="A1915" s="1">
        <f t="shared" si="58"/>
        <v>495.77500000002175</v>
      </c>
      <c r="B1915" s="2" t="s">
        <v>1914</v>
      </c>
      <c r="D1915" s="1">
        <f t="shared" si="59"/>
        <v>495.52500000002175</v>
      </c>
      <c r="E1915" s="2" t="s">
        <v>1914</v>
      </c>
    </row>
    <row r="1916" spans="1:5" x14ac:dyDescent="0.2">
      <c r="A1916" s="1">
        <f t="shared" si="58"/>
        <v>495.95000000002176</v>
      </c>
      <c r="B1916" s="2" t="s">
        <v>1915</v>
      </c>
      <c r="D1916" s="1">
        <f t="shared" si="59"/>
        <v>495.70000000002176</v>
      </c>
      <c r="E1916" s="2" t="s">
        <v>1915</v>
      </c>
    </row>
    <row r="1917" spans="1:5" x14ac:dyDescent="0.2">
      <c r="A1917" s="1">
        <f t="shared" si="58"/>
        <v>496.12500000002177</v>
      </c>
      <c r="B1917" s="2" t="s">
        <v>1916</v>
      </c>
      <c r="D1917" s="1">
        <f t="shared" si="59"/>
        <v>495.87500000002177</v>
      </c>
      <c r="E1917" s="2" t="s">
        <v>1916</v>
      </c>
    </row>
    <row r="1918" spans="1:5" x14ac:dyDescent="0.2">
      <c r="A1918" s="1">
        <f t="shared" si="58"/>
        <v>496.30000000002178</v>
      </c>
      <c r="B1918" s="2" t="s">
        <v>1917</v>
      </c>
      <c r="D1918" s="1">
        <f t="shared" si="59"/>
        <v>496.05000000002178</v>
      </c>
      <c r="E1918" s="2" t="s">
        <v>1917</v>
      </c>
    </row>
    <row r="1919" spans="1:5" x14ac:dyDescent="0.2">
      <c r="A1919" s="1">
        <f t="shared" si="58"/>
        <v>496.47500000002179</v>
      </c>
      <c r="B1919" s="2" t="s">
        <v>1918</v>
      </c>
      <c r="D1919" s="1">
        <f t="shared" si="59"/>
        <v>496.22500000002179</v>
      </c>
      <c r="E1919" s="2" t="s">
        <v>1918</v>
      </c>
    </row>
    <row r="1920" spans="1:5" x14ac:dyDescent="0.2">
      <c r="A1920" s="1">
        <f t="shared" si="58"/>
        <v>496.65000000002181</v>
      </c>
      <c r="B1920" s="2" t="s">
        <v>1919</v>
      </c>
      <c r="D1920" s="1">
        <f t="shared" si="59"/>
        <v>496.40000000002181</v>
      </c>
      <c r="E1920" s="2" t="s">
        <v>1919</v>
      </c>
    </row>
    <row r="1921" spans="1:5" x14ac:dyDescent="0.2">
      <c r="A1921" s="1">
        <f t="shared" si="58"/>
        <v>496.82500000002182</v>
      </c>
      <c r="B1921" s="2" t="s">
        <v>1920</v>
      </c>
      <c r="D1921" s="1">
        <f t="shared" si="59"/>
        <v>496.57500000002182</v>
      </c>
      <c r="E1921" s="2" t="s">
        <v>1920</v>
      </c>
    </row>
    <row r="1922" spans="1:5" x14ac:dyDescent="0.2">
      <c r="A1922" s="1">
        <f t="shared" si="58"/>
        <v>497.00000000002183</v>
      </c>
      <c r="B1922" s="2" t="s">
        <v>1921</v>
      </c>
      <c r="D1922" s="1">
        <f t="shared" si="59"/>
        <v>496.75000000002183</v>
      </c>
      <c r="E1922" s="2" t="s">
        <v>1921</v>
      </c>
    </row>
    <row r="1923" spans="1:5" x14ac:dyDescent="0.2">
      <c r="A1923" s="1">
        <f t="shared" si="58"/>
        <v>497.17500000002184</v>
      </c>
      <c r="B1923" s="2" t="s">
        <v>1922</v>
      </c>
      <c r="D1923" s="1">
        <f t="shared" si="59"/>
        <v>496.92500000002184</v>
      </c>
      <c r="E1923" s="2" t="s">
        <v>1922</v>
      </c>
    </row>
    <row r="1924" spans="1:5" x14ac:dyDescent="0.2">
      <c r="A1924" s="1">
        <f t="shared" ref="A1924:A1987" si="60">A1923+0.175</f>
        <v>497.35000000002185</v>
      </c>
      <c r="B1924" s="2" t="s">
        <v>1923</v>
      </c>
      <c r="D1924" s="1">
        <f t="shared" ref="D1924:D1987" si="61">D1923+0.175</f>
        <v>497.10000000002185</v>
      </c>
      <c r="E1924" s="2" t="s">
        <v>1923</v>
      </c>
    </row>
    <row r="1925" spans="1:5" x14ac:dyDescent="0.2">
      <c r="A1925" s="1">
        <f t="shared" si="60"/>
        <v>497.52500000002186</v>
      </c>
      <c r="B1925" s="2" t="s">
        <v>1924</v>
      </c>
      <c r="D1925" s="1">
        <f t="shared" si="61"/>
        <v>497.27500000002186</v>
      </c>
      <c r="E1925" s="2" t="s">
        <v>1924</v>
      </c>
    </row>
    <row r="1926" spans="1:5" x14ac:dyDescent="0.2">
      <c r="A1926" s="1">
        <f t="shared" si="60"/>
        <v>497.70000000002187</v>
      </c>
      <c r="B1926" s="2" t="s">
        <v>1925</v>
      </c>
      <c r="D1926" s="1">
        <f t="shared" si="61"/>
        <v>497.45000000002187</v>
      </c>
      <c r="E1926" s="2" t="s">
        <v>1925</v>
      </c>
    </row>
    <row r="1927" spans="1:5" x14ac:dyDescent="0.2">
      <c r="A1927" s="1">
        <f t="shared" si="60"/>
        <v>497.87500000002188</v>
      </c>
      <c r="B1927" s="2" t="s">
        <v>1926</v>
      </c>
      <c r="D1927" s="1">
        <f t="shared" si="61"/>
        <v>497.62500000002188</v>
      </c>
      <c r="E1927" s="2" t="s">
        <v>1926</v>
      </c>
    </row>
    <row r="1928" spans="1:5" x14ac:dyDescent="0.2">
      <c r="A1928" s="1">
        <f t="shared" si="60"/>
        <v>498.0500000000219</v>
      </c>
      <c r="B1928" s="2" t="s">
        <v>1927</v>
      </c>
      <c r="D1928" s="1">
        <f t="shared" si="61"/>
        <v>497.8000000000219</v>
      </c>
      <c r="E1928" s="2" t="s">
        <v>1927</v>
      </c>
    </row>
    <row r="1929" spans="1:5" x14ac:dyDescent="0.2">
      <c r="A1929" s="1">
        <f t="shared" si="60"/>
        <v>498.22500000002191</v>
      </c>
      <c r="B1929" s="2" t="s">
        <v>1928</v>
      </c>
      <c r="D1929" s="1">
        <f t="shared" si="61"/>
        <v>497.97500000002191</v>
      </c>
      <c r="E1929" s="2" t="s">
        <v>1928</v>
      </c>
    </row>
    <row r="1930" spans="1:5" x14ac:dyDescent="0.2">
      <c r="A1930" s="1">
        <f t="shared" si="60"/>
        <v>498.40000000002192</v>
      </c>
      <c r="B1930" s="2" t="s">
        <v>1929</v>
      </c>
      <c r="D1930" s="1">
        <f t="shared" si="61"/>
        <v>498.15000000002192</v>
      </c>
      <c r="E1930" s="2" t="s">
        <v>1929</v>
      </c>
    </row>
    <row r="1931" spans="1:5" x14ac:dyDescent="0.2">
      <c r="A1931" s="1">
        <f t="shared" si="60"/>
        <v>498.57500000002193</v>
      </c>
      <c r="B1931" s="2" t="s">
        <v>1930</v>
      </c>
      <c r="D1931" s="1">
        <f t="shared" si="61"/>
        <v>498.32500000002193</v>
      </c>
      <c r="E1931" s="2" t="s">
        <v>1930</v>
      </c>
    </row>
    <row r="1932" spans="1:5" x14ac:dyDescent="0.2">
      <c r="A1932" s="1">
        <f t="shared" si="60"/>
        <v>498.75000000002194</v>
      </c>
      <c r="B1932" s="2" t="s">
        <v>1931</v>
      </c>
      <c r="D1932" s="1">
        <f t="shared" si="61"/>
        <v>498.50000000002194</v>
      </c>
      <c r="E1932" s="2" t="s">
        <v>1931</v>
      </c>
    </row>
    <row r="1933" spans="1:5" x14ac:dyDescent="0.2">
      <c r="A1933" s="1">
        <f t="shared" si="60"/>
        <v>498.92500000002195</v>
      </c>
      <c r="B1933" s="2" t="s">
        <v>1932</v>
      </c>
      <c r="D1933" s="1">
        <f t="shared" si="61"/>
        <v>498.67500000002195</v>
      </c>
      <c r="E1933" s="2" t="s">
        <v>1932</v>
      </c>
    </row>
    <row r="1934" spans="1:5" x14ac:dyDescent="0.2">
      <c r="A1934" s="1">
        <f t="shared" si="60"/>
        <v>499.10000000002196</v>
      </c>
      <c r="B1934" s="2" t="s">
        <v>1933</v>
      </c>
      <c r="D1934" s="1">
        <f t="shared" si="61"/>
        <v>498.85000000002196</v>
      </c>
      <c r="E1934" s="2" t="s">
        <v>1933</v>
      </c>
    </row>
    <row r="1935" spans="1:5" x14ac:dyDescent="0.2">
      <c r="A1935" s="1">
        <f t="shared" si="60"/>
        <v>499.27500000002198</v>
      </c>
      <c r="B1935" s="2" t="s">
        <v>1934</v>
      </c>
      <c r="D1935" s="1">
        <f t="shared" si="61"/>
        <v>499.02500000002198</v>
      </c>
      <c r="E1935" s="2" t="s">
        <v>1934</v>
      </c>
    </row>
    <row r="1936" spans="1:5" x14ac:dyDescent="0.2">
      <c r="A1936" s="1">
        <f t="shared" si="60"/>
        <v>499.45000000002199</v>
      </c>
      <c r="B1936" s="2" t="s">
        <v>1935</v>
      </c>
      <c r="D1936" s="1">
        <f t="shared" si="61"/>
        <v>499.20000000002199</v>
      </c>
      <c r="E1936" s="2" t="s">
        <v>1935</v>
      </c>
    </row>
    <row r="1937" spans="1:5" x14ac:dyDescent="0.2">
      <c r="A1937" s="1">
        <f t="shared" si="60"/>
        <v>499.625000000022</v>
      </c>
      <c r="B1937" s="2" t="s">
        <v>1936</v>
      </c>
      <c r="D1937" s="1">
        <f t="shared" si="61"/>
        <v>499.375000000022</v>
      </c>
      <c r="E1937" s="2" t="s">
        <v>1936</v>
      </c>
    </row>
    <row r="1938" spans="1:5" x14ac:dyDescent="0.2">
      <c r="A1938" s="1">
        <f t="shared" si="60"/>
        <v>499.80000000002201</v>
      </c>
      <c r="B1938" s="2" t="s">
        <v>1937</v>
      </c>
      <c r="D1938" s="1">
        <f t="shared" si="61"/>
        <v>499.55000000002201</v>
      </c>
      <c r="E1938" s="2" t="s">
        <v>1937</v>
      </c>
    </row>
    <row r="1939" spans="1:5" x14ac:dyDescent="0.2">
      <c r="A1939" s="1">
        <f t="shared" si="60"/>
        <v>499.97500000002202</v>
      </c>
      <c r="B1939" s="2" t="s">
        <v>1938</v>
      </c>
      <c r="D1939" s="1">
        <f t="shared" si="61"/>
        <v>499.72500000002202</v>
      </c>
      <c r="E1939" s="2" t="s">
        <v>1938</v>
      </c>
    </row>
    <row r="1940" spans="1:5" x14ac:dyDescent="0.2">
      <c r="A1940" s="1">
        <f t="shared" si="60"/>
        <v>500.15000000002203</v>
      </c>
      <c r="B1940" s="2" t="s">
        <v>1939</v>
      </c>
      <c r="D1940" s="1">
        <f t="shared" si="61"/>
        <v>499.90000000002203</v>
      </c>
      <c r="E1940" s="2" t="s">
        <v>1939</v>
      </c>
    </row>
    <row r="1941" spans="1:5" x14ac:dyDescent="0.2">
      <c r="A1941" s="1">
        <f t="shared" si="60"/>
        <v>500.32500000002204</v>
      </c>
      <c r="B1941" s="2" t="s">
        <v>1940</v>
      </c>
      <c r="D1941" s="1">
        <f t="shared" si="61"/>
        <v>500.07500000002204</v>
      </c>
      <c r="E1941" s="2" t="s">
        <v>1940</v>
      </c>
    </row>
    <row r="1942" spans="1:5" x14ac:dyDescent="0.2">
      <c r="A1942" s="1">
        <f t="shared" si="60"/>
        <v>500.50000000002206</v>
      </c>
      <c r="B1942" s="2" t="s">
        <v>1941</v>
      </c>
      <c r="D1942" s="1">
        <f t="shared" si="61"/>
        <v>500.25000000002206</v>
      </c>
      <c r="E1942" s="2" t="s">
        <v>1941</v>
      </c>
    </row>
    <row r="1943" spans="1:5" x14ac:dyDescent="0.2">
      <c r="A1943" s="1">
        <f t="shared" si="60"/>
        <v>500.67500000002207</v>
      </c>
      <c r="B1943" s="2" t="s">
        <v>1942</v>
      </c>
      <c r="D1943" s="1">
        <f t="shared" si="61"/>
        <v>500.42500000002207</v>
      </c>
      <c r="E1943" s="2" t="s">
        <v>1942</v>
      </c>
    </row>
    <row r="1944" spans="1:5" x14ac:dyDescent="0.2">
      <c r="A1944" s="1">
        <f t="shared" si="60"/>
        <v>500.85000000002208</v>
      </c>
      <c r="B1944" s="2" t="s">
        <v>1943</v>
      </c>
      <c r="D1944" s="1">
        <f t="shared" si="61"/>
        <v>500.60000000002208</v>
      </c>
      <c r="E1944" s="2" t="s">
        <v>1943</v>
      </c>
    </row>
    <row r="1945" spans="1:5" x14ac:dyDescent="0.2">
      <c r="A1945" s="1">
        <f t="shared" si="60"/>
        <v>501.02500000002209</v>
      </c>
      <c r="B1945" s="2" t="s">
        <v>1944</v>
      </c>
      <c r="D1945" s="1">
        <f t="shared" si="61"/>
        <v>500.77500000002209</v>
      </c>
      <c r="E1945" s="2" t="s">
        <v>1944</v>
      </c>
    </row>
    <row r="1946" spans="1:5" x14ac:dyDescent="0.2">
      <c r="A1946" s="1">
        <f t="shared" si="60"/>
        <v>501.2000000000221</v>
      </c>
      <c r="B1946" s="2" t="s">
        <v>1945</v>
      </c>
      <c r="D1946" s="1">
        <f t="shared" si="61"/>
        <v>500.9500000000221</v>
      </c>
      <c r="E1946" s="2" t="s">
        <v>1945</v>
      </c>
    </row>
    <row r="1947" spans="1:5" x14ac:dyDescent="0.2">
      <c r="A1947" s="1">
        <f t="shared" si="60"/>
        <v>501.37500000002211</v>
      </c>
      <c r="B1947" s="2" t="s">
        <v>1946</v>
      </c>
      <c r="D1947" s="1">
        <f t="shared" si="61"/>
        <v>501.12500000002211</v>
      </c>
      <c r="E1947" s="2" t="s">
        <v>1946</v>
      </c>
    </row>
    <row r="1948" spans="1:5" x14ac:dyDescent="0.2">
      <c r="A1948" s="1">
        <f t="shared" si="60"/>
        <v>501.55000000002212</v>
      </c>
      <c r="B1948" s="2" t="s">
        <v>1947</v>
      </c>
      <c r="D1948" s="1">
        <f t="shared" si="61"/>
        <v>501.30000000002212</v>
      </c>
      <c r="E1948" s="2" t="s">
        <v>1947</v>
      </c>
    </row>
    <row r="1949" spans="1:5" x14ac:dyDescent="0.2">
      <c r="A1949" s="1">
        <f t="shared" si="60"/>
        <v>501.72500000002213</v>
      </c>
      <c r="B1949" s="2" t="s">
        <v>1948</v>
      </c>
      <c r="D1949" s="1">
        <f t="shared" si="61"/>
        <v>501.47500000002213</v>
      </c>
      <c r="E1949" s="2" t="s">
        <v>1948</v>
      </c>
    </row>
    <row r="1950" spans="1:5" x14ac:dyDescent="0.2">
      <c r="A1950" s="1">
        <f t="shared" si="60"/>
        <v>501.90000000002215</v>
      </c>
      <c r="B1950" s="2" t="s">
        <v>1949</v>
      </c>
      <c r="D1950" s="1">
        <f t="shared" si="61"/>
        <v>501.65000000002215</v>
      </c>
      <c r="E1950" s="2" t="s">
        <v>1949</v>
      </c>
    </row>
    <row r="1951" spans="1:5" x14ac:dyDescent="0.2">
      <c r="A1951" s="1">
        <f t="shared" si="60"/>
        <v>502.07500000002216</v>
      </c>
      <c r="B1951" s="2" t="s">
        <v>1950</v>
      </c>
      <c r="D1951" s="1">
        <f t="shared" si="61"/>
        <v>501.82500000002216</v>
      </c>
      <c r="E1951" s="2" t="s">
        <v>1950</v>
      </c>
    </row>
    <row r="1952" spans="1:5" x14ac:dyDescent="0.2">
      <c r="A1952" s="1">
        <f t="shared" si="60"/>
        <v>502.25000000002217</v>
      </c>
      <c r="B1952" s="2" t="s">
        <v>1951</v>
      </c>
      <c r="D1952" s="1">
        <f t="shared" si="61"/>
        <v>502.00000000002217</v>
      </c>
      <c r="E1952" s="2" t="s">
        <v>1951</v>
      </c>
    </row>
    <row r="1953" spans="1:5" x14ac:dyDescent="0.2">
      <c r="A1953" s="1">
        <f t="shared" si="60"/>
        <v>502.42500000002218</v>
      </c>
      <c r="B1953" s="2" t="s">
        <v>1952</v>
      </c>
      <c r="D1953" s="1">
        <f t="shared" si="61"/>
        <v>502.17500000002218</v>
      </c>
      <c r="E1953" s="2" t="s">
        <v>1952</v>
      </c>
    </row>
    <row r="1954" spans="1:5" x14ac:dyDescent="0.2">
      <c r="A1954" s="1">
        <f t="shared" si="60"/>
        <v>502.60000000002219</v>
      </c>
      <c r="B1954" s="2" t="s">
        <v>1953</v>
      </c>
      <c r="D1954" s="1">
        <f t="shared" si="61"/>
        <v>502.35000000002219</v>
      </c>
      <c r="E1954" s="2" t="s">
        <v>1953</v>
      </c>
    </row>
    <row r="1955" spans="1:5" x14ac:dyDescent="0.2">
      <c r="A1955" s="1">
        <f t="shared" si="60"/>
        <v>502.7750000000222</v>
      </c>
      <c r="B1955" s="2" t="s">
        <v>1954</v>
      </c>
      <c r="D1955" s="1">
        <f t="shared" si="61"/>
        <v>502.5250000000222</v>
      </c>
      <c r="E1955" s="2" t="s">
        <v>1954</v>
      </c>
    </row>
    <row r="1956" spans="1:5" x14ac:dyDescent="0.2">
      <c r="A1956" s="1">
        <f t="shared" si="60"/>
        <v>502.95000000002221</v>
      </c>
      <c r="B1956" s="2" t="s">
        <v>1955</v>
      </c>
      <c r="D1956" s="1">
        <f t="shared" si="61"/>
        <v>502.70000000002221</v>
      </c>
      <c r="E1956" s="2" t="s">
        <v>1955</v>
      </c>
    </row>
    <row r="1957" spans="1:5" x14ac:dyDescent="0.2">
      <c r="A1957" s="1">
        <f t="shared" si="60"/>
        <v>503.12500000002223</v>
      </c>
      <c r="B1957" s="2" t="s">
        <v>1956</v>
      </c>
      <c r="D1957" s="1">
        <f t="shared" si="61"/>
        <v>502.87500000002223</v>
      </c>
      <c r="E1957" s="2" t="s">
        <v>1956</v>
      </c>
    </row>
    <row r="1958" spans="1:5" x14ac:dyDescent="0.2">
      <c r="A1958" s="1">
        <f t="shared" si="60"/>
        <v>503.30000000002224</v>
      </c>
      <c r="B1958" s="2" t="s">
        <v>1957</v>
      </c>
      <c r="D1958" s="1">
        <f t="shared" si="61"/>
        <v>503.05000000002224</v>
      </c>
      <c r="E1958" s="2" t="s">
        <v>1957</v>
      </c>
    </row>
    <row r="1959" spans="1:5" x14ac:dyDescent="0.2">
      <c r="A1959" s="1">
        <f t="shared" si="60"/>
        <v>503.47500000002225</v>
      </c>
      <c r="B1959" s="2" t="s">
        <v>1958</v>
      </c>
      <c r="D1959" s="1">
        <f t="shared" si="61"/>
        <v>503.22500000002225</v>
      </c>
      <c r="E1959" s="2" t="s">
        <v>1958</v>
      </c>
    </row>
    <row r="1960" spans="1:5" x14ac:dyDescent="0.2">
      <c r="A1960" s="1">
        <f t="shared" si="60"/>
        <v>503.65000000002226</v>
      </c>
      <c r="B1960" s="2" t="s">
        <v>1959</v>
      </c>
      <c r="D1960" s="1">
        <f t="shared" si="61"/>
        <v>503.40000000002226</v>
      </c>
      <c r="E1960" s="2" t="s">
        <v>1959</v>
      </c>
    </row>
    <row r="1961" spans="1:5" x14ac:dyDescent="0.2">
      <c r="A1961" s="1">
        <f t="shared" si="60"/>
        <v>503.82500000002227</v>
      </c>
      <c r="B1961" s="2" t="s">
        <v>1960</v>
      </c>
      <c r="D1961" s="1">
        <f t="shared" si="61"/>
        <v>503.57500000002227</v>
      </c>
      <c r="E1961" s="2" t="s">
        <v>1960</v>
      </c>
    </row>
    <row r="1962" spans="1:5" x14ac:dyDescent="0.2">
      <c r="A1962" s="1">
        <f t="shared" si="60"/>
        <v>504.00000000002228</v>
      </c>
      <c r="B1962" s="2" t="s">
        <v>1961</v>
      </c>
      <c r="D1962" s="1">
        <f t="shared" si="61"/>
        <v>503.75000000002228</v>
      </c>
      <c r="E1962" s="2" t="s">
        <v>1961</v>
      </c>
    </row>
    <row r="1963" spans="1:5" x14ac:dyDescent="0.2">
      <c r="A1963" s="1">
        <f t="shared" si="60"/>
        <v>504.17500000002229</v>
      </c>
      <c r="B1963" s="2" t="s">
        <v>1962</v>
      </c>
      <c r="D1963" s="1">
        <f t="shared" si="61"/>
        <v>503.92500000002229</v>
      </c>
      <c r="E1963" s="2" t="s">
        <v>1962</v>
      </c>
    </row>
    <row r="1964" spans="1:5" x14ac:dyDescent="0.2">
      <c r="A1964" s="1">
        <f t="shared" si="60"/>
        <v>504.35000000002231</v>
      </c>
      <c r="B1964" s="2" t="s">
        <v>1963</v>
      </c>
      <c r="D1964" s="1">
        <f t="shared" si="61"/>
        <v>504.10000000002231</v>
      </c>
      <c r="E1964" s="2" t="s">
        <v>1963</v>
      </c>
    </row>
    <row r="1965" spans="1:5" x14ac:dyDescent="0.2">
      <c r="A1965" s="1">
        <f t="shared" si="60"/>
        <v>504.52500000002232</v>
      </c>
      <c r="B1965" s="2" t="s">
        <v>1964</v>
      </c>
      <c r="D1965" s="1">
        <f t="shared" si="61"/>
        <v>504.27500000002232</v>
      </c>
      <c r="E1965" s="2" t="s">
        <v>1964</v>
      </c>
    </row>
    <row r="1966" spans="1:5" x14ac:dyDescent="0.2">
      <c r="A1966" s="1">
        <f t="shared" si="60"/>
        <v>504.70000000002233</v>
      </c>
      <c r="B1966" s="2" t="s">
        <v>1965</v>
      </c>
      <c r="D1966" s="1">
        <f t="shared" si="61"/>
        <v>504.45000000002233</v>
      </c>
      <c r="E1966" s="2" t="s">
        <v>1965</v>
      </c>
    </row>
    <row r="1967" spans="1:5" x14ac:dyDescent="0.2">
      <c r="A1967" s="1">
        <f t="shared" si="60"/>
        <v>504.87500000002234</v>
      </c>
      <c r="B1967" s="2" t="s">
        <v>1966</v>
      </c>
      <c r="D1967" s="1">
        <f t="shared" si="61"/>
        <v>504.62500000002234</v>
      </c>
      <c r="E1967" s="2" t="s">
        <v>1966</v>
      </c>
    </row>
    <row r="1968" spans="1:5" x14ac:dyDescent="0.2">
      <c r="A1968" s="1">
        <f t="shared" si="60"/>
        <v>505.05000000002235</v>
      </c>
      <c r="B1968" s="2" t="s">
        <v>1967</v>
      </c>
      <c r="D1968" s="1">
        <f t="shared" si="61"/>
        <v>504.80000000002235</v>
      </c>
      <c r="E1968" s="2" t="s">
        <v>1967</v>
      </c>
    </row>
    <row r="1969" spans="1:5" x14ac:dyDescent="0.2">
      <c r="A1969" s="1">
        <f t="shared" si="60"/>
        <v>505.22500000002236</v>
      </c>
      <c r="B1969" s="2" t="s">
        <v>1968</v>
      </c>
      <c r="D1969" s="1">
        <f t="shared" si="61"/>
        <v>504.97500000002236</v>
      </c>
      <c r="E1969" s="2" t="s">
        <v>1968</v>
      </c>
    </row>
    <row r="1970" spans="1:5" x14ac:dyDescent="0.2">
      <c r="A1970" s="1">
        <f t="shared" si="60"/>
        <v>505.40000000002237</v>
      </c>
      <c r="B1970" s="2" t="s">
        <v>1969</v>
      </c>
      <c r="D1970" s="1">
        <f t="shared" si="61"/>
        <v>505.15000000002237</v>
      </c>
      <c r="E1970" s="2" t="s">
        <v>1969</v>
      </c>
    </row>
    <row r="1971" spans="1:5" x14ac:dyDescent="0.2">
      <c r="A1971" s="1">
        <f t="shared" si="60"/>
        <v>505.57500000002238</v>
      </c>
      <c r="B1971" s="2" t="s">
        <v>1970</v>
      </c>
      <c r="D1971" s="1">
        <f t="shared" si="61"/>
        <v>505.32500000002238</v>
      </c>
      <c r="E1971" s="2" t="s">
        <v>1970</v>
      </c>
    </row>
    <row r="1972" spans="1:5" x14ac:dyDescent="0.2">
      <c r="A1972" s="1">
        <f t="shared" si="60"/>
        <v>505.7500000000224</v>
      </c>
      <c r="B1972" s="2" t="s">
        <v>1971</v>
      </c>
      <c r="D1972" s="1">
        <f t="shared" si="61"/>
        <v>505.5000000000224</v>
      </c>
      <c r="E1972" s="2" t="s">
        <v>1971</v>
      </c>
    </row>
    <row r="1973" spans="1:5" x14ac:dyDescent="0.2">
      <c r="A1973" s="1">
        <f t="shared" si="60"/>
        <v>505.92500000002241</v>
      </c>
      <c r="B1973" s="2" t="s">
        <v>1972</v>
      </c>
      <c r="D1973" s="1">
        <f t="shared" si="61"/>
        <v>505.67500000002241</v>
      </c>
      <c r="E1973" s="2" t="s">
        <v>1972</v>
      </c>
    </row>
    <row r="1974" spans="1:5" x14ac:dyDescent="0.2">
      <c r="A1974" s="1">
        <f t="shared" si="60"/>
        <v>506.10000000002242</v>
      </c>
      <c r="B1974" s="2" t="s">
        <v>1973</v>
      </c>
      <c r="D1974" s="1">
        <f t="shared" si="61"/>
        <v>505.85000000002242</v>
      </c>
      <c r="E1974" s="2" t="s">
        <v>1973</v>
      </c>
    </row>
    <row r="1975" spans="1:5" x14ac:dyDescent="0.2">
      <c r="A1975" s="1">
        <f t="shared" si="60"/>
        <v>506.27500000002243</v>
      </c>
      <c r="B1975" s="2" t="s">
        <v>1974</v>
      </c>
      <c r="D1975" s="1">
        <f t="shared" si="61"/>
        <v>506.02500000002243</v>
      </c>
      <c r="E1975" s="2" t="s">
        <v>1974</v>
      </c>
    </row>
    <row r="1976" spans="1:5" x14ac:dyDescent="0.2">
      <c r="A1976" s="1">
        <f t="shared" si="60"/>
        <v>506.45000000002244</v>
      </c>
      <c r="B1976" s="2" t="s">
        <v>1975</v>
      </c>
      <c r="D1976" s="1">
        <f t="shared" si="61"/>
        <v>506.20000000002244</v>
      </c>
      <c r="E1976" s="2" t="s">
        <v>1975</v>
      </c>
    </row>
    <row r="1977" spans="1:5" x14ac:dyDescent="0.2">
      <c r="A1977" s="1">
        <f t="shared" si="60"/>
        <v>506.62500000002245</v>
      </c>
      <c r="B1977" s="2" t="s">
        <v>1976</v>
      </c>
      <c r="D1977" s="1">
        <f t="shared" si="61"/>
        <v>506.37500000002245</v>
      </c>
      <c r="E1977" s="2" t="s">
        <v>1976</v>
      </c>
    </row>
    <row r="1978" spans="1:5" x14ac:dyDescent="0.2">
      <c r="A1978" s="1">
        <f t="shared" si="60"/>
        <v>506.80000000002246</v>
      </c>
      <c r="B1978" s="2" t="s">
        <v>1977</v>
      </c>
      <c r="D1978" s="1">
        <f t="shared" si="61"/>
        <v>506.55000000002246</v>
      </c>
      <c r="E1978" s="2" t="s">
        <v>1977</v>
      </c>
    </row>
    <row r="1979" spans="1:5" x14ac:dyDescent="0.2">
      <c r="A1979" s="1">
        <f t="shared" si="60"/>
        <v>506.97500000002248</v>
      </c>
      <c r="B1979" s="2" t="s">
        <v>1978</v>
      </c>
      <c r="D1979" s="1">
        <f t="shared" si="61"/>
        <v>506.72500000002248</v>
      </c>
      <c r="E1979" s="2" t="s">
        <v>1978</v>
      </c>
    </row>
    <row r="1980" spans="1:5" x14ac:dyDescent="0.2">
      <c r="A1980" s="1">
        <f t="shared" si="60"/>
        <v>507.15000000002249</v>
      </c>
      <c r="B1980" s="2" t="s">
        <v>1979</v>
      </c>
      <c r="D1980" s="1">
        <f t="shared" si="61"/>
        <v>506.90000000002249</v>
      </c>
      <c r="E1980" s="2" t="s">
        <v>1979</v>
      </c>
    </row>
    <row r="1981" spans="1:5" x14ac:dyDescent="0.2">
      <c r="A1981" s="1">
        <f t="shared" si="60"/>
        <v>507.3250000000225</v>
      </c>
      <c r="B1981" s="2" t="s">
        <v>1980</v>
      </c>
      <c r="D1981" s="1">
        <f t="shared" si="61"/>
        <v>507.0750000000225</v>
      </c>
      <c r="E1981" s="2" t="s">
        <v>1980</v>
      </c>
    </row>
    <row r="1982" spans="1:5" x14ac:dyDescent="0.2">
      <c r="A1982" s="1">
        <f t="shared" si="60"/>
        <v>507.50000000002251</v>
      </c>
      <c r="B1982" s="2" t="s">
        <v>1981</v>
      </c>
      <c r="D1982" s="1">
        <f t="shared" si="61"/>
        <v>507.25000000002251</v>
      </c>
      <c r="E1982" s="2" t="s">
        <v>1981</v>
      </c>
    </row>
    <row r="1983" spans="1:5" x14ac:dyDescent="0.2">
      <c r="A1983" s="1">
        <f t="shared" si="60"/>
        <v>507.67500000002252</v>
      </c>
      <c r="B1983" s="2" t="s">
        <v>1982</v>
      </c>
      <c r="D1983" s="1">
        <f t="shared" si="61"/>
        <v>507.42500000002252</v>
      </c>
      <c r="E1983" s="2" t="s">
        <v>1982</v>
      </c>
    </row>
    <row r="1984" spans="1:5" x14ac:dyDescent="0.2">
      <c r="A1984" s="1">
        <f t="shared" si="60"/>
        <v>507.85000000002253</v>
      </c>
      <c r="B1984" s="2" t="s">
        <v>1983</v>
      </c>
      <c r="D1984" s="1">
        <f t="shared" si="61"/>
        <v>507.60000000002253</v>
      </c>
      <c r="E1984" s="2" t="s">
        <v>1983</v>
      </c>
    </row>
    <row r="1985" spans="1:5" x14ac:dyDescent="0.2">
      <c r="A1985" s="1">
        <f t="shared" si="60"/>
        <v>508.02500000002254</v>
      </c>
      <c r="B1985" s="2" t="s">
        <v>1984</v>
      </c>
      <c r="D1985" s="1">
        <f t="shared" si="61"/>
        <v>507.77500000002254</v>
      </c>
      <c r="E1985" s="2" t="s">
        <v>1984</v>
      </c>
    </row>
    <row r="1986" spans="1:5" x14ac:dyDescent="0.2">
      <c r="A1986" s="1">
        <f t="shared" si="60"/>
        <v>508.20000000002256</v>
      </c>
      <c r="B1986" s="2" t="s">
        <v>1985</v>
      </c>
      <c r="D1986" s="1">
        <f t="shared" si="61"/>
        <v>507.95000000002256</v>
      </c>
      <c r="E1986" s="2" t="s">
        <v>1985</v>
      </c>
    </row>
    <row r="1987" spans="1:5" x14ac:dyDescent="0.2">
      <c r="A1987" s="1">
        <f t="shared" si="60"/>
        <v>508.37500000002257</v>
      </c>
      <c r="B1987" s="2" t="s">
        <v>1986</v>
      </c>
      <c r="D1987" s="1">
        <f t="shared" si="61"/>
        <v>508.12500000002257</v>
      </c>
      <c r="E1987" s="2" t="s">
        <v>1986</v>
      </c>
    </row>
    <row r="1988" spans="1:5" x14ac:dyDescent="0.2">
      <c r="A1988" s="1">
        <f t="shared" ref="A1988:A2051" si="62">A1987+0.175</f>
        <v>508.55000000002258</v>
      </c>
      <c r="B1988" s="2" t="s">
        <v>1987</v>
      </c>
      <c r="D1988" s="1">
        <f t="shared" ref="D1988:D2051" si="63">D1987+0.175</f>
        <v>508.30000000002258</v>
      </c>
      <c r="E1988" s="2" t="s">
        <v>1987</v>
      </c>
    </row>
    <row r="1989" spans="1:5" x14ac:dyDescent="0.2">
      <c r="A1989" s="1">
        <f t="shared" si="62"/>
        <v>508.72500000002259</v>
      </c>
      <c r="B1989" s="2" t="s">
        <v>1988</v>
      </c>
      <c r="D1989" s="1">
        <f t="shared" si="63"/>
        <v>508.47500000002259</v>
      </c>
      <c r="E1989" s="2" t="s">
        <v>1988</v>
      </c>
    </row>
    <row r="1990" spans="1:5" x14ac:dyDescent="0.2">
      <c r="A1990" s="1">
        <f t="shared" si="62"/>
        <v>508.9000000000226</v>
      </c>
      <c r="B1990" s="2" t="s">
        <v>1989</v>
      </c>
      <c r="D1990" s="1">
        <f t="shared" si="63"/>
        <v>508.6500000000226</v>
      </c>
      <c r="E1990" s="2" t="s">
        <v>1989</v>
      </c>
    </row>
    <row r="1991" spans="1:5" x14ac:dyDescent="0.2">
      <c r="A1991" s="1">
        <f t="shared" si="62"/>
        <v>509.07500000002261</v>
      </c>
      <c r="B1991" s="2" t="s">
        <v>1990</v>
      </c>
      <c r="D1991" s="1">
        <f t="shared" si="63"/>
        <v>508.82500000002261</v>
      </c>
      <c r="E1991" s="2" t="s">
        <v>1990</v>
      </c>
    </row>
    <row r="1992" spans="1:5" x14ac:dyDescent="0.2">
      <c r="A1992" s="1">
        <f t="shared" si="62"/>
        <v>509.25000000002262</v>
      </c>
      <c r="B1992" s="2" t="s">
        <v>1991</v>
      </c>
      <c r="D1992" s="1">
        <f t="shared" si="63"/>
        <v>509.00000000002262</v>
      </c>
      <c r="E1992" s="2" t="s">
        <v>1991</v>
      </c>
    </row>
    <row r="1993" spans="1:5" x14ac:dyDescent="0.2">
      <c r="A1993" s="1">
        <f t="shared" si="62"/>
        <v>509.42500000002264</v>
      </c>
      <c r="B1993" s="2" t="s">
        <v>1992</v>
      </c>
      <c r="D1993" s="1">
        <f t="shared" si="63"/>
        <v>509.17500000002264</v>
      </c>
      <c r="E1993" s="2" t="s">
        <v>1992</v>
      </c>
    </row>
    <row r="1994" spans="1:5" x14ac:dyDescent="0.2">
      <c r="A1994" s="1">
        <f t="shared" si="62"/>
        <v>509.60000000002265</v>
      </c>
      <c r="B1994" s="2" t="s">
        <v>1993</v>
      </c>
      <c r="D1994" s="1">
        <f t="shared" si="63"/>
        <v>509.35000000002265</v>
      </c>
      <c r="E1994" s="2" t="s">
        <v>1993</v>
      </c>
    </row>
    <row r="1995" spans="1:5" x14ac:dyDescent="0.2">
      <c r="A1995" s="1">
        <f t="shared" si="62"/>
        <v>509.77500000002266</v>
      </c>
      <c r="B1995" s="2" t="s">
        <v>1994</v>
      </c>
      <c r="D1995" s="1">
        <f t="shared" si="63"/>
        <v>509.52500000002266</v>
      </c>
      <c r="E1995" s="2" t="s">
        <v>1994</v>
      </c>
    </row>
    <row r="1996" spans="1:5" x14ac:dyDescent="0.2">
      <c r="A1996" s="1">
        <f t="shared" si="62"/>
        <v>509.95000000002267</v>
      </c>
      <c r="B1996" s="2" t="s">
        <v>1995</v>
      </c>
      <c r="D1996" s="1">
        <f t="shared" si="63"/>
        <v>509.70000000002267</v>
      </c>
      <c r="E1996" s="2" t="s">
        <v>1995</v>
      </c>
    </row>
    <row r="1997" spans="1:5" x14ac:dyDescent="0.2">
      <c r="A1997" s="1">
        <f t="shared" si="62"/>
        <v>510.12500000002268</v>
      </c>
      <c r="B1997" s="2" t="s">
        <v>1996</v>
      </c>
      <c r="D1997" s="1">
        <f t="shared" si="63"/>
        <v>509.87500000002268</v>
      </c>
      <c r="E1997" s="2" t="s">
        <v>1996</v>
      </c>
    </row>
    <row r="1998" spans="1:5" x14ac:dyDescent="0.2">
      <c r="A1998" s="1">
        <f t="shared" si="62"/>
        <v>510.30000000002269</v>
      </c>
      <c r="B1998" s="2" t="s">
        <v>1997</v>
      </c>
      <c r="D1998" s="1">
        <f t="shared" si="63"/>
        <v>510.05000000002269</v>
      </c>
      <c r="E1998" s="2" t="s">
        <v>1997</v>
      </c>
    </row>
    <row r="1999" spans="1:5" x14ac:dyDescent="0.2">
      <c r="A1999" s="1">
        <f t="shared" si="62"/>
        <v>510.4750000000227</v>
      </c>
      <c r="B1999" s="2" t="s">
        <v>1998</v>
      </c>
      <c r="D1999" s="1">
        <f t="shared" si="63"/>
        <v>510.2250000000227</v>
      </c>
      <c r="E1999" s="2" t="s">
        <v>1998</v>
      </c>
    </row>
    <row r="2000" spans="1:5" x14ac:dyDescent="0.2">
      <c r="A2000" s="1">
        <f t="shared" si="62"/>
        <v>510.65000000002271</v>
      </c>
      <c r="B2000" s="2" t="s">
        <v>1999</v>
      </c>
      <c r="D2000" s="1">
        <f t="shared" si="63"/>
        <v>510.40000000002271</v>
      </c>
      <c r="E2000" s="2" t="s">
        <v>1999</v>
      </c>
    </row>
    <row r="2001" spans="1:5" x14ac:dyDescent="0.2">
      <c r="A2001" s="1">
        <f t="shared" si="62"/>
        <v>510.82500000002273</v>
      </c>
      <c r="B2001" s="2" t="s">
        <v>2000</v>
      </c>
      <c r="D2001" s="1">
        <f t="shared" si="63"/>
        <v>510.57500000002273</v>
      </c>
      <c r="E2001" s="2" t="s">
        <v>2000</v>
      </c>
    </row>
    <row r="2002" spans="1:5" x14ac:dyDescent="0.2">
      <c r="A2002" s="1">
        <f t="shared" si="62"/>
        <v>511.00000000002274</v>
      </c>
      <c r="B2002" s="2" t="s">
        <v>2001</v>
      </c>
      <c r="D2002" s="1">
        <f t="shared" si="63"/>
        <v>510.75000000002274</v>
      </c>
      <c r="E2002" s="2" t="s">
        <v>2001</v>
      </c>
    </row>
    <row r="2003" spans="1:5" x14ac:dyDescent="0.2">
      <c r="A2003" s="1">
        <f t="shared" si="62"/>
        <v>511.17500000002275</v>
      </c>
      <c r="B2003" s="2" t="s">
        <v>2002</v>
      </c>
      <c r="D2003" s="1">
        <f t="shared" si="63"/>
        <v>510.92500000002275</v>
      </c>
      <c r="E2003" s="2" t="s">
        <v>2002</v>
      </c>
    </row>
    <row r="2004" spans="1:5" x14ac:dyDescent="0.2">
      <c r="A2004" s="1">
        <f t="shared" si="62"/>
        <v>511.35000000002276</v>
      </c>
      <c r="B2004" s="2" t="s">
        <v>2003</v>
      </c>
      <c r="D2004" s="1">
        <f t="shared" si="63"/>
        <v>511.10000000002276</v>
      </c>
      <c r="E2004" s="2" t="s">
        <v>2003</v>
      </c>
    </row>
    <row r="2005" spans="1:5" x14ac:dyDescent="0.2">
      <c r="A2005" s="1">
        <f t="shared" si="62"/>
        <v>511.52500000002277</v>
      </c>
      <c r="B2005" s="2" t="s">
        <v>2004</v>
      </c>
      <c r="D2005" s="1">
        <f t="shared" si="63"/>
        <v>511.27500000002277</v>
      </c>
      <c r="E2005" s="2" t="s">
        <v>2004</v>
      </c>
    </row>
    <row r="2006" spans="1:5" x14ac:dyDescent="0.2">
      <c r="A2006" s="1">
        <f t="shared" si="62"/>
        <v>511.70000000002278</v>
      </c>
      <c r="B2006" s="2" t="s">
        <v>2005</v>
      </c>
      <c r="D2006" s="1">
        <f t="shared" si="63"/>
        <v>511.45000000002278</v>
      </c>
      <c r="E2006" s="2" t="s">
        <v>2005</v>
      </c>
    </row>
    <row r="2007" spans="1:5" x14ac:dyDescent="0.2">
      <c r="A2007" s="1">
        <f t="shared" si="62"/>
        <v>511.87500000002279</v>
      </c>
      <c r="B2007" s="2" t="s">
        <v>2006</v>
      </c>
      <c r="D2007" s="1">
        <f t="shared" si="63"/>
        <v>511.62500000002279</v>
      </c>
      <c r="E2007" s="2" t="s">
        <v>2006</v>
      </c>
    </row>
    <row r="2008" spans="1:5" x14ac:dyDescent="0.2">
      <c r="A2008" s="1">
        <f t="shared" si="62"/>
        <v>512.05000000002281</v>
      </c>
      <c r="B2008" s="2" t="s">
        <v>2007</v>
      </c>
      <c r="D2008" s="1">
        <f t="shared" si="63"/>
        <v>511.80000000002281</v>
      </c>
      <c r="E2008" s="2" t="s">
        <v>2007</v>
      </c>
    </row>
    <row r="2009" spans="1:5" x14ac:dyDescent="0.2">
      <c r="A2009" s="1">
        <f t="shared" si="62"/>
        <v>512.22500000002276</v>
      </c>
      <c r="B2009" s="2" t="s">
        <v>2008</v>
      </c>
      <c r="D2009" s="1">
        <f t="shared" si="63"/>
        <v>511.97500000002282</v>
      </c>
      <c r="E2009" s="2" t="s">
        <v>2008</v>
      </c>
    </row>
    <row r="2010" spans="1:5" x14ac:dyDescent="0.2">
      <c r="A2010" s="1">
        <f t="shared" si="62"/>
        <v>512.40000000002271</v>
      </c>
      <c r="B2010" s="2" t="s">
        <v>2009</v>
      </c>
      <c r="D2010" s="1">
        <f t="shared" si="63"/>
        <v>512.15000000002283</v>
      </c>
      <c r="E2010" s="2" t="s">
        <v>2009</v>
      </c>
    </row>
    <row r="2011" spans="1:5" x14ac:dyDescent="0.2">
      <c r="A2011" s="1">
        <f t="shared" si="62"/>
        <v>512.57500000002267</v>
      </c>
      <c r="B2011" s="2" t="s">
        <v>2010</v>
      </c>
      <c r="D2011" s="1">
        <f t="shared" si="63"/>
        <v>512.32500000002278</v>
      </c>
      <c r="E2011" s="2" t="s">
        <v>2010</v>
      </c>
    </row>
    <row r="2012" spans="1:5" x14ac:dyDescent="0.2">
      <c r="A2012" s="1">
        <f t="shared" si="62"/>
        <v>512.75000000002262</v>
      </c>
      <c r="B2012" s="2" t="s">
        <v>2011</v>
      </c>
      <c r="D2012" s="1">
        <f t="shared" si="63"/>
        <v>512.50000000002274</v>
      </c>
      <c r="E2012" s="2" t="s">
        <v>2011</v>
      </c>
    </row>
    <row r="2013" spans="1:5" x14ac:dyDescent="0.2">
      <c r="A2013" s="1">
        <f t="shared" si="62"/>
        <v>512.92500000002258</v>
      </c>
      <c r="B2013" s="2" t="s">
        <v>2012</v>
      </c>
      <c r="D2013" s="1">
        <f t="shared" si="63"/>
        <v>512.67500000002269</v>
      </c>
      <c r="E2013" s="2" t="s">
        <v>2012</v>
      </c>
    </row>
    <row r="2014" spans="1:5" x14ac:dyDescent="0.2">
      <c r="A2014" s="1">
        <f t="shared" si="62"/>
        <v>513.10000000002253</v>
      </c>
      <c r="B2014" s="2" t="s">
        <v>2013</v>
      </c>
      <c r="D2014" s="1">
        <f t="shared" si="63"/>
        <v>512.85000000002265</v>
      </c>
      <c r="E2014" s="2" t="s">
        <v>2013</v>
      </c>
    </row>
    <row r="2015" spans="1:5" x14ac:dyDescent="0.2">
      <c r="A2015" s="1">
        <f t="shared" si="62"/>
        <v>513.27500000002249</v>
      </c>
      <c r="B2015" s="2" t="s">
        <v>2014</v>
      </c>
      <c r="D2015" s="1">
        <f t="shared" si="63"/>
        <v>513.0250000000226</v>
      </c>
      <c r="E2015" s="2" t="s">
        <v>2014</v>
      </c>
    </row>
    <row r="2016" spans="1:5" x14ac:dyDescent="0.2">
      <c r="A2016" s="1">
        <f t="shared" si="62"/>
        <v>513.45000000002244</v>
      </c>
      <c r="B2016" s="2" t="s">
        <v>2015</v>
      </c>
      <c r="D2016" s="1">
        <f t="shared" si="63"/>
        <v>513.20000000002256</v>
      </c>
      <c r="E2016" s="2" t="s">
        <v>2015</v>
      </c>
    </row>
    <row r="2017" spans="1:5" x14ac:dyDescent="0.2">
      <c r="A2017" s="1">
        <f t="shared" si="62"/>
        <v>513.6250000000224</v>
      </c>
      <c r="B2017" s="2" t="s">
        <v>2016</v>
      </c>
      <c r="D2017" s="1">
        <f t="shared" si="63"/>
        <v>513.37500000002251</v>
      </c>
      <c r="E2017" s="2" t="s">
        <v>2016</v>
      </c>
    </row>
    <row r="2018" spans="1:5" x14ac:dyDescent="0.2">
      <c r="A2018" s="1">
        <f t="shared" si="62"/>
        <v>513.80000000002235</v>
      </c>
      <c r="B2018" s="2" t="s">
        <v>2017</v>
      </c>
      <c r="D2018" s="1">
        <f t="shared" si="63"/>
        <v>513.55000000002246</v>
      </c>
      <c r="E2018" s="2" t="s">
        <v>2017</v>
      </c>
    </row>
    <row r="2019" spans="1:5" x14ac:dyDescent="0.2">
      <c r="A2019" s="1">
        <f t="shared" si="62"/>
        <v>513.97500000002231</v>
      </c>
      <c r="B2019" s="2" t="s">
        <v>2018</v>
      </c>
      <c r="D2019" s="1">
        <f t="shared" si="63"/>
        <v>513.72500000002242</v>
      </c>
      <c r="E2019" s="2" t="s">
        <v>2018</v>
      </c>
    </row>
    <row r="2020" spans="1:5" x14ac:dyDescent="0.2">
      <c r="A2020" s="1">
        <f t="shared" si="62"/>
        <v>514.15000000002226</v>
      </c>
      <c r="B2020" s="2" t="s">
        <v>2019</v>
      </c>
      <c r="D2020" s="1">
        <f t="shared" si="63"/>
        <v>513.90000000002237</v>
      </c>
      <c r="E2020" s="2" t="s">
        <v>2019</v>
      </c>
    </row>
    <row r="2021" spans="1:5" x14ac:dyDescent="0.2">
      <c r="A2021" s="1">
        <f t="shared" si="62"/>
        <v>514.32500000002221</v>
      </c>
      <c r="B2021" s="2" t="s">
        <v>2020</v>
      </c>
      <c r="D2021" s="1">
        <f t="shared" si="63"/>
        <v>514.07500000002233</v>
      </c>
      <c r="E2021" s="2" t="s">
        <v>2020</v>
      </c>
    </row>
    <row r="2022" spans="1:5" x14ac:dyDescent="0.2">
      <c r="A2022" s="1">
        <f t="shared" si="62"/>
        <v>514.50000000002217</v>
      </c>
      <c r="B2022" s="2" t="s">
        <v>2021</v>
      </c>
      <c r="D2022" s="1">
        <f t="shared" si="63"/>
        <v>514.25000000002228</v>
      </c>
      <c r="E2022" s="2" t="s">
        <v>2021</v>
      </c>
    </row>
    <row r="2023" spans="1:5" x14ac:dyDescent="0.2">
      <c r="A2023" s="1">
        <f t="shared" si="62"/>
        <v>514.67500000002212</v>
      </c>
      <c r="B2023" s="2" t="s">
        <v>2022</v>
      </c>
      <c r="D2023" s="1">
        <f t="shared" si="63"/>
        <v>514.42500000002224</v>
      </c>
      <c r="E2023" s="2" t="s">
        <v>2022</v>
      </c>
    </row>
    <row r="2024" spans="1:5" x14ac:dyDescent="0.2">
      <c r="A2024" s="1">
        <f t="shared" si="62"/>
        <v>514.85000000002208</v>
      </c>
      <c r="B2024" s="2" t="s">
        <v>2023</v>
      </c>
      <c r="D2024" s="1">
        <f t="shared" si="63"/>
        <v>514.60000000002219</v>
      </c>
      <c r="E2024" s="2" t="s">
        <v>2023</v>
      </c>
    </row>
    <row r="2025" spans="1:5" x14ac:dyDescent="0.2">
      <c r="A2025" s="1">
        <f t="shared" si="62"/>
        <v>515.02500000002203</v>
      </c>
      <c r="B2025" s="2" t="s">
        <v>2024</v>
      </c>
      <c r="D2025" s="1">
        <f t="shared" si="63"/>
        <v>514.77500000002215</v>
      </c>
      <c r="E2025" s="2" t="s">
        <v>2024</v>
      </c>
    </row>
    <row r="2026" spans="1:5" x14ac:dyDescent="0.2">
      <c r="A2026" s="1">
        <f t="shared" si="62"/>
        <v>515.20000000002199</v>
      </c>
      <c r="B2026" s="2" t="s">
        <v>2025</v>
      </c>
      <c r="D2026" s="1">
        <f t="shared" si="63"/>
        <v>514.9500000000221</v>
      </c>
      <c r="E2026" s="2" t="s">
        <v>2025</v>
      </c>
    </row>
    <row r="2027" spans="1:5" x14ac:dyDescent="0.2">
      <c r="A2027" s="1">
        <f t="shared" si="62"/>
        <v>515.37500000002194</v>
      </c>
      <c r="B2027" s="2" t="s">
        <v>2026</v>
      </c>
      <c r="D2027" s="1">
        <f t="shared" si="63"/>
        <v>515.12500000002206</v>
      </c>
      <c r="E2027" s="2" t="s">
        <v>2026</v>
      </c>
    </row>
    <row r="2028" spans="1:5" x14ac:dyDescent="0.2">
      <c r="A2028" s="1">
        <f t="shared" si="62"/>
        <v>515.5500000000219</v>
      </c>
      <c r="B2028" s="2" t="s">
        <v>2027</v>
      </c>
      <c r="D2028" s="1">
        <f t="shared" si="63"/>
        <v>515.30000000002201</v>
      </c>
      <c r="E2028" s="2" t="s">
        <v>2027</v>
      </c>
    </row>
    <row r="2029" spans="1:5" x14ac:dyDescent="0.2">
      <c r="A2029" s="1">
        <f t="shared" si="62"/>
        <v>515.72500000002185</v>
      </c>
      <c r="B2029" s="2" t="s">
        <v>2028</v>
      </c>
      <c r="D2029" s="1">
        <f t="shared" si="63"/>
        <v>515.47500000002196</v>
      </c>
      <c r="E2029" s="2" t="s">
        <v>2028</v>
      </c>
    </row>
    <row r="2030" spans="1:5" x14ac:dyDescent="0.2">
      <c r="A2030" s="1">
        <f t="shared" si="62"/>
        <v>515.90000000002181</v>
      </c>
      <c r="B2030" s="2" t="s">
        <v>2029</v>
      </c>
      <c r="D2030" s="1">
        <f t="shared" si="63"/>
        <v>515.65000000002192</v>
      </c>
      <c r="E2030" s="2" t="s">
        <v>2029</v>
      </c>
    </row>
    <row r="2031" spans="1:5" x14ac:dyDescent="0.2">
      <c r="A2031" s="1">
        <f t="shared" si="62"/>
        <v>516.07500000002176</v>
      </c>
      <c r="B2031" s="2" t="s">
        <v>2030</v>
      </c>
      <c r="D2031" s="1">
        <f t="shared" si="63"/>
        <v>515.82500000002187</v>
      </c>
      <c r="E2031" s="2" t="s">
        <v>2030</v>
      </c>
    </row>
    <row r="2032" spans="1:5" x14ac:dyDescent="0.2">
      <c r="A2032" s="1">
        <f t="shared" si="62"/>
        <v>516.25000000002171</v>
      </c>
      <c r="B2032" s="2" t="s">
        <v>2031</v>
      </c>
      <c r="D2032" s="1">
        <f t="shared" si="63"/>
        <v>516.00000000002183</v>
      </c>
      <c r="E2032" s="2" t="s">
        <v>2031</v>
      </c>
    </row>
    <row r="2033" spans="1:5" x14ac:dyDescent="0.2">
      <c r="A2033" s="1">
        <f t="shared" si="62"/>
        <v>516.42500000002167</v>
      </c>
      <c r="B2033" s="2" t="s">
        <v>2032</v>
      </c>
      <c r="D2033" s="1">
        <f t="shared" si="63"/>
        <v>516.17500000002178</v>
      </c>
      <c r="E2033" s="2" t="s">
        <v>2032</v>
      </c>
    </row>
    <row r="2034" spans="1:5" x14ac:dyDescent="0.2">
      <c r="A2034" s="1">
        <f t="shared" si="62"/>
        <v>516.60000000002162</v>
      </c>
      <c r="B2034" s="2" t="s">
        <v>2033</v>
      </c>
      <c r="D2034" s="1">
        <f t="shared" si="63"/>
        <v>516.35000000002174</v>
      </c>
      <c r="E2034" s="2" t="s">
        <v>2033</v>
      </c>
    </row>
    <row r="2035" spans="1:5" x14ac:dyDescent="0.2">
      <c r="A2035" s="1">
        <f t="shared" si="62"/>
        <v>516.77500000002158</v>
      </c>
      <c r="B2035" s="2" t="s">
        <v>2034</v>
      </c>
      <c r="D2035" s="1">
        <f t="shared" si="63"/>
        <v>516.52500000002169</v>
      </c>
      <c r="E2035" s="2" t="s">
        <v>2034</v>
      </c>
    </row>
    <row r="2036" spans="1:5" x14ac:dyDescent="0.2">
      <c r="A2036" s="1">
        <f t="shared" si="62"/>
        <v>516.95000000002153</v>
      </c>
      <c r="B2036" s="2" t="s">
        <v>2035</v>
      </c>
      <c r="D2036" s="1">
        <f t="shared" si="63"/>
        <v>516.70000000002165</v>
      </c>
      <c r="E2036" s="2" t="s">
        <v>2035</v>
      </c>
    </row>
    <row r="2037" spans="1:5" x14ac:dyDescent="0.2">
      <c r="A2037" s="1">
        <f t="shared" si="62"/>
        <v>517.12500000002149</v>
      </c>
      <c r="B2037" s="2" t="s">
        <v>2036</v>
      </c>
      <c r="D2037" s="1">
        <f t="shared" si="63"/>
        <v>516.8750000000216</v>
      </c>
      <c r="E2037" s="2" t="s">
        <v>2036</v>
      </c>
    </row>
    <row r="2038" spans="1:5" x14ac:dyDescent="0.2">
      <c r="A2038" s="1">
        <f t="shared" si="62"/>
        <v>517.30000000002144</v>
      </c>
      <c r="B2038" s="2" t="s">
        <v>2037</v>
      </c>
      <c r="D2038" s="1">
        <f t="shared" si="63"/>
        <v>517.05000000002156</v>
      </c>
      <c r="E2038" s="2" t="s">
        <v>2037</v>
      </c>
    </row>
    <row r="2039" spans="1:5" x14ac:dyDescent="0.2">
      <c r="A2039" s="1">
        <f t="shared" si="62"/>
        <v>517.4750000000214</v>
      </c>
      <c r="B2039" s="2" t="s">
        <v>2038</v>
      </c>
      <c r="D2039" s="1">
        <f t="shared" si="63"/>
        <v>517.22500000002151</v>
      </c>
      <c r="E2039" s="2" t="s">
        <v>2038</v>
      </c>
    </row>
    <row r="2040" spans="1:5" x14ac:dyDescent="0.2">
      <c r="A2040" s="1">
        <f t="shared" si="62"/>
        <v>517.65000000002135</v>
      </c>
      <c r="B2040" s="2" t="s">
        <v>2039</v>
      </c>
      <c r="D2040" s="1">
        <f t="shared" si="63"/>
        <v>517.40000000002146</v>
      </c>
      <c r="E2040" s="2" t="s">
        <v>2039</v>
      </c>
    </row>
    <row r="2041" spans="1:5" x14ac:dyDescent="0.2">
      <c r="A2041" s="1">
        <f t="shared" si="62"/>
        <v>517.8250000000213</v>
      </c>
      <c r="B2041" s="2" t="s">
        <v>2040</v>
      </c>
      <c r="D2041" s="1">
        <f t="shared" si="63"/>
        <v>517.57500000002142</v>
      </c>
      <c r="E2041" s="2" t="s">
        <v>2040</v>
      </c>
    </row>
    <row r="2042" spans="1:5" x14ac:dyDescent="0.2">
      <c r="A2042" s="1">
        <f t="shared" si="62"/>
        <v>518.00000000002126</v>
      </c>
      <c r="B2042" s="2" t="s">
        <v>2041</v>
      </c>
      <c r="D2042" s="1">
        <f t="shared" si="63"/>
        <v>517.75000000002137</v>
      </c>
      <c r="E2042" s="2" t="s">
        <v>2041</v>
      </c>
    </row>
    <row r="2043" spans="1:5" x14ac:dyDescent="0.2">
      <c r="A2043" s="1">
        <f t="shared" si="62"/>
        <v>518.17500000002121</v>
      </c>
      <c r="B2043" s="2" t="s">
        <v>2042</v>
      </c>
      <c r="D2043" s="1">
        <f t="shared" si="63"/>
        <v>517.92500000002133</v>
      </c>
      <c r="E2043" s="2" t="s">
        <v>2042</v>
      </c>
    </row>
    <row r="2044" spans="1:5" x14ac:dyDescent="0.2">
      <c r="A2044" s="1">
        <f t="shared" si="62"/>
        <v>518.35000000002117</v>
      </c>
      <c r="B2044" s="2" t="s">
        <v>2043</v>
      </c>
      <c r="D2044" s="1">
        <f t="shared" si="63"/>
        <v>518.10000000002128</v>
      </c>
      <c r="E2044" s="2" t="s">
        <v>2043</v>
      </c>
    </row>
    <row r="2045" spans="1:5" x14ac:dyDescent="0.2">
      <c r="A2045" s="1">
        <f t="shared" si="62"/>
        <v>518.52500000002112</v>
      </c>
      <c r="B2045" s="2" t="s">
        <v>2044</v>
      </c>
      <c r="D2045" s="1">
        <f t="shared" si="63"/>
        <v>518.27500000002124</v>
      </c>
      <c r="E2045" s="2" t="s">
        <v>2044</v>
      </c>
    </row>
    <row r="2046" spans="1:5" x14ac:dyDescent="0.2">
      <c r="A2046" s="1">
        <f t="shared" si="62"/>
        <v>518.70000000002108</v>
      </c>
      <c r="B2046" s="2" t="s">
        <v>2045</v>
      </c>
      <c r="D2046" s="1">
        <f t="shared" si="63"/>
        <v>518.45000000002119</v>
      </c>
      <c r="E2046" s="2" t="s">
        <v>2045</v>
      </c>
    </row>
    <row r="2047" spans="1:5" x14ac:dyDescent="0.2">
      <c r="A2047" s="1">
        <f t="shared" si="62"/>
        <v>518.87500000002103</v>
      </c>
      <c r="B2047" s="2" t="s">
        <v>2046</v>
      </c>
      <c r="D2047" s="1">
        <f t="shared" si="63"/>
        <v>518.62500000002115</v>
      </c>
      <c r="E2047" s="2" t="s">
        <v>2046</v>
      </c>
    </row>
    <row r="2048" spans="1:5" x14ac:dyDescent="0.2">
      <c r="A2048" s="1">
        <f t="shared" si="62"/>
        <v>519.05000000002099</v>
      </c>
      <c r="B2048" s="2" t="s">
        <v>2047</v>
      </c>
      <c r="D2048" s="1">
        <f t="shared" si="63"/>
        <v>518.8000000000211</v>
      </c>
      <c r="E2048" s="2" t="s">
        <v>2047</v>
      </c>
    </row>
    <row r="2049" spans="1:5" x14ac:dyDescent="0.2">
      <c r="A2049" s="1">
        <f t="shared" si="62"/>
        <v>519.22500000002094</v>
      </c>
      <c r="B2049" s="2" t="s">
        <v>2048</v>
      </c>
      <c r="D2049" s="1">
        <f t="shared" si="63"/>
        <v>518.97500000002105</v>
      </c>
      <c r="E2049" s="2" t="s">
        <v>2048</v>
      </c>
    </row>
    <row r="2050" spans="1:5" x14ac:dyDescent="0.2">
      <c r="A2050" s="1">
        <f t="shared" si="62"/>
        <v>519.4000000000209</v>
      </c>
      <c r="B2050" s="2" t="s">
        <v>2049</v>
      </c>
      <c r="D2050" s="1">
        <f t="shared" si="63"/>
        <v>519.15000000002101</v>
      </c>
      <c r="E2050" s="2" t="s">
        <v>2049</v>
      </c>
    </row>
    <row r="2051" spans="1:5" x14ac:dyDescent="0.2">
      <c r="A2051" s="1">
        <f t="shared" si="62"/>
        <v>519.57500000002085</v>
      </c>
      <c r="B2051" s="2" t="s">
        <v>2050</v>
      </c>
      <c r="D2051" s="1">
        <f t="shared" si="63"/>
        <v>519.32500000002096</v>
      </c>
      <c r="E2051" s="2" t="s">
        <v>2050</v>
      </c>
    </row>
    <row r="2052" spans="1:5" x14ac:dyDescent="0.2">
      <c r="A2052" s="1">
        <f t="shared" ref="A2052:A2115" si="64">A2051+0.175</f>
        <v>519.7500000000208</v>
      </c>
      <c r="B2052" s="2" t="s">
        <v>2051</v>
      </c>
      <c r="D2052" s="1">
        <f t="shared" ref="D2052:D2115" si="65">D2051+0.175</f>
        <v>519.50000000002092</v>
      </c>
      <c r="E2052" s="2" t="s">
        <v>2051</v>
      </c>
    </row>
    <row r="2053" spans="1:5" x14ac:dyDescent="0.2">
      <c r="A2053" s="1">
        <f t="shared" si="64"/>
        <v>519.92500000002076</v>
      </c>
      <c r="B2053" s="2" t="s">
        <v>2052</v>
      </c>
      <c r="D2053" s="1">
        <f t="shared" si="65"/>
        <v>519.67500000002087</v>
      </c>
      <c r="E2053" s="2" t="s">
        <v>2052</v>
      </c>
    </row>
    <row r="2054" spans="1:5" x14ac:dyDescent="0.2">
      <c r="A2054" s="1">
        <f t="shared" si="64"/>
        <v>520.10000000002071</v>
      </c>
      <c r="B2054" s="2" t="s">
        <v>2053</v>
      </c>
      <c r="D2054" s="1">
        <f t="shared" si="65"/>
        <v>519.85000000002083</v>
      </c>
      <c r="E2054" s="2" t="s">
        <v>2053</v>
      </c>
    </row>
    <row r="2055" spans="1:5" x14ac:dyDescent="0.2">
      <c r="A2055" s="1">
        <f t="shared" si="64"/>
        <v>520.27500000002067</v>
      </c>
      <c r="B2055" s="2" t="s">
        <v>2054</v>
      </c>
      <c r="D2055" s="1">
        <f t="shared" si="65"/>
        <v>520.02500000002078</v>
      </c>
      <c r="E2055" s="2" t="s">
        <v>2054</v>
      </c>
    </row>
    <row r="2056" spans="1:5" x14ac:dyDescent="0.2">
      <c r="A2056" s="1">
        <f t="shared" si="64"/>
        <v>520.45000000002062</v>
      </c>
      <c r="B2056" s="2" t="s">
        <v>2055</v>
      </c>
      <c r="D2056" s="1">
        <f t="shared" si="65"/>
        <v>520.20000000002074</v>
      </c>
      <c r="E2056" s="2" t="s">
        <v>2055</v>
      </c>
    </row>
    <row r="2057" spans="1:5" x14ac:dyDescent="0.2">
      <c r="A2057" s="1">
        <f t="shared" si="64"/>
        <v>520.62500000002058</v>
      </c>
      <c r="B2057" s="2" t="s">
        <v>2056</v>
      </c>
      <c r="D2057" s="1">
        <f t="shared" si="65"/>
        <v>520.37500000002069</v>
      </c>
      <c r="E2057" s="2" t="s">
        <v>2056</v>
      </c>
    </row>
    <row r="2058" spans="1:5" x14ac:dyDescent="0.2">
      <c r="A2058" s="1">
        <f t="shared" si="64"/>
        <v>520.80000000002053</v>
      </c>
      <c r="B2058" s="2" t="s">
        <v>2057</v>
      </c>
      <c r="D2058" s="1">
        <f t="shared" si="65"/>
        <v>520.55000000002065</v>
      </c>
      <c r="E2058" s="2" t="s">
        <v>2057</v>
      </c>
    </row>
    <row r="2059" spans="1:5" x14ac:dyDescent="0.2">
      <c r="A2059" s="1">
        <f t="shared" si="64"/>
        <v>520.97500000002049</v>
      </c>
      <c r="B2059" s="2" t="s">
        <v>2058</v>
      </c>
      <c r="D2059" s="1">
        <f t="shared" si="65"/>
        <v>520.7250000000206</v>
      </c>
      <c r="E2059" s="2" t="s">
        <v>2058</v>
      </c>
    </row>
    <row r="2060" spans="1:5" x14ac:dyDescent="0.2">
      <c r="A2060" s="1">
        <f t="shared" si="64"/>
        <v>521.15000000002044</v>
      </c>
      <c r="B2060" s="2" t="s">
        <v>2059</v>
      </c>
      <c r="D2060" s="1">
        <f t="shared" si="65"/>
        <v>520.90000000002055</v>
      </c>
      <c r="E2060" s="2" t="s">
        <v>2059</v>
      </c>
    </row>
    <row r="2061" spans="1:5" x14ac:dyDescent="0.2">
      <c r="A2061" s="1">
        <f t="shared" si="64"/>
        <v>521.3250000000204</v>
      </c>
      <c r="B2061" s="2" t="s">
        <v>2060</v>
      </c>
      <c r="D2061" s="1">
        <f t="shared" si="65"/>
        <v>521.07500000002051</v>
      </c>
      <c r="E2061" s="2" t="s">
        <v>2060</v>
      </c>
    </row>
    <row r="2062" spans="1:5" x14ac:dyDescent="0.2">
      <c r="A2062" s="1">
        <f t="shared" si="64"/>
        <v>521.50000000002035</v>
      </c>
      <c r="B2062" s="2" t="s">
        <v>2061</v>
      </c>
      <c r="D2062" s="1">
        <f t="shared" si="65"/>
        <v>521.25000000002046</v>
      </c>
      <c r="E2062" s="2" t="s">
        <v>2061</v>
      </c>
    </row>
    <row r="2063" spans="1:5" x14ac:dyDescent="0.2">
      <c r="A2063" s="1">
        <f t="shared" si="64"/>
        <v>521.6750000000203</v>
      </c>
      <c r="B2063" s="2" t="s">
        <v>2062</v>
      </c>
      <c r="D2063" s="1">
        <f t="shared" si="65"/>
        <v>521.42500000002042</v>
      </c>
      <c r="E2063" s="2" t="s">
        <v>2062</v>
      </c>
    </row>
    <row r="2064" spans="1:5" x14ac:dyDescent="0.2">
      <c r="A2064" s="1">
        <f t="shared" si="64"/>
        <v>521.85000000002026</v>
      </c>
      <c r="B2064" s="2" t="s">
        <v>2063</v>
      </c>
      <c r="D2064" s="1">
        <f t="shared" si="65"/>
        <v>521.60000000002037</v>
      </c>
      <c r="E2064" s="2" t="s">
        <v>2063</v>
      </c>
    </row>
    <row r="2065" spans="1:5" x14ac:dyDescent="0.2">
      <c r="A2065" s="1">
        <f t="shared" si="64"/>
        <v>522.02500000002021</v>
      </c>
      <c r="B2065" s="2" t="s">
        <v>2064</v>
      </c>
      <c r="D2065" s="1">
        <f t="shared" si="65"/>
        <v>521.77500000002033</v>
      </c>
      <c r="E2065" s="2" t="s">
        <v>2064</v>
      </c>
    </row>
    <row r="2066" spans="1:5" x14ac:dyDescent="0.2">
      <c r="A2066" s="1">
        <f t="shared" si="64"/>
        <v>522.20000000002017</v>
      </c>
      <c r="B2066" s="2" t="s">
        <v>2065</v>
      </c>
      <c r="D2066" s="1">
        <f t="shared" si="65"/>
        <v>521.95000000002028</v>
      </c>
      <c r="E2066" s="2" t="s">
        <v>2065</v>
      </c>
    </row>
    <row r="2067" spans="1:5" x14ac:dyDescent="0.2">
      <c r="A2067" s="1">
        <f t="shared" si="64"/>
        <v>522.37500000002012</v>
      </c>
      <c r="B2067" s="2" t="s">
        <v>2066</v>
      </c>
      <c r="D2067" s="1">
        <f t="shared" si="65"/>
        <v>522.12500000002024</v>
      </c>
      <c r="E2067" s="2" t="s">
        <v>2066</v>
      </c>
    </row>
    <row r="2068" spans="1:5" x14ac:dyDescent="0.2">
      <c r="A2068" s="1">
        <f t="shared" si="64"/>
        <v>522.55000000002008</v>
      </c>
      <c r="B2068" s="2" t="s">
        <v>2067</v>
      </c>
      <c r="D2068" s="1">
        <f t="shared" si="65"/>
        <v>522.30000000002019</v>
      </c>
      <c r="E2068" s="2" t="s">
        <v>2067</v>
      </c>
    </row>
    <row r="2069" spans="1:5" x14ac:dyDescent="0.2">
      <c r="A2069" s="1">
        <f t="shared" si="64"/>
        <v>522.72500000002003</v>
      </c>
      <c r="B2069" s="2" t="s">
        <v>2068</v>
      </c>
      <c r="D2069" s="1">
        <f t="shared" si="65"/>
        <v>522.47500000002015</v>
      </c>
      <c r="E2069" s="2" t="s">
        <v>2068</v>
      </c>
    </row>
    <row r="2070" spans="1:5" x14ac:dyDescent="0.2">
      <c r="A2070" s="1">
        <f t="shared" si="64"/>
        <v>522.90000000001999</v>
      </c>
      <c r="B2070" s="2" t="s">
        <v>2069</v>
      </c>
      <c r="D2070" s="1">
        <f t="shared" si="65"/>
        <v>522.6500000000201</v>
      </c>
      <c r="E2070" s="2" t="s">
        <v>2069</v>
      </c>
    </row>
    <row r="2071" spans="1:5" x14ac:dyDescent="0.2">
      <c r="A2071" s="1">
        <f t="shared" si="64"/>
        <v>523.07500000001994</v>
      </c>
      <c r="B2071" s="2" t="s">
        <v>2070</v>
      </c>
      <c r="D2071" s="1">
        <f t="shared" si="65"/>
        <v>522.82500000002005</v>
      </c>
      <c r="E2071" s="2" t="s">
        <v>2070</v>
      </c>
    </row>
    <row r="2072" spans="1:5" x14ac:dyDescent="0.2">
      <c r="A2072" s="1">
        <f t="shared" si="64"/>
        <v>523.2500000000199</v>
      </c>
      <c r="B2072" s="2" t="s">
        <v>2071</v>
      </c>
      <c r="D2072" s="1">
        <f t="shared" si="65"/>
        <v>523.00000000002001</v>
      </c>
      <c r="E2072" s="2" t="s">
        <v>2071</v>
      </c>
    </row>
    <row r="2073" spans="1:5" x14ac:dyDescent="0.2">
      <c r="A2073" s="1">
        <f t="shared" si="64"/>
        <v>523.42500000001985</v>
      </c>
      <c r="B2073" s="2" t="s">
        <v>2072</v>
      </c>
      <c r="D2073" s="1">
        <f t="shared" si="65"/>
        <v>523.17500000001996</v>
      </c>
      <c r="E2073" s="2" t="s">
        <v>2072</v>
      </c>
    </row>
    <row r="2074" spans="1:5" x14ac:dyDescent="0.2">
      <c r="A2074" s="1">
        <f t="shared" si="64"/>
        <v>523.6000000000198</v>
      </c>
      <c r="B2074" s="2" t="s">
        <v>2073</v>
      </c>
      <c r="D2074" s="1">
        <f t="shared" si="65"/>
        <v>523.35000000001992</v>
      </c>
      <c r="E2074" s="2" t="s">
        <v>2073</v>
      </c>
    </row>
    <row r="2075" spans="1:5" x14ac:dyDescent="0.2">
      <c r="A2075" s="1">
        <f t="shared" si="64"/>
        <v>523.77500000001976</v>
      </c>
      <c r="B2075" s="2" t="s">
        <v>2074</v>
      </c>
      <c r="D2075" s="1">
        <f t="shared" si="65"/>
        <v>523.52500000001987</v>
      </c>
      <c r="E2075" s="2" t="s">
        <v>2074</v>
      </c>
    </row>
    <row r="2076" spans="1:5" x14ac:dyDescent="0.2">
      <c r="A2076" s="1">
        <f t="shared" si="64"/>
        <v>523.95000000001971</v>
      </c>
      <c r="B2076" s="2" t="s">
        <v>2075</v>
      </c>
      <c r="D2076" s="1">
        <f t="shared" si="65"/>
        <v>523.70000000001983</v>
      </c>
      <c r="E2076" s="2" t="s">
        <v>2075</v>
      </c>
    </row>
    <row r="2077" spans="1:5" x14ac:dyDescent="0.2">
      <c r="A2077" s="1">
        <f t="shared" si="64"/>
        <v>524.12500000001967</v>
      </c>
      <c r="B2077" s="2" t="s">
        <v>2076</v>
      </c>
      <c r="D2077" s="1">
        <f t="shared" si="65"/>
        <v>523.87500000001978</v>
      </c>
      <c r="E2077" s="2" t="s">
        <v>2076</v>
      </c>
    </row>
    <row r="2078" spans="1:5" x14ac:dyDescent="0.2">
      <c r="A2078" s="1">
        <f t="shared" si="64"/>
        <v>524.30000000001962</v>
      </c>
      <c r="B2078" s="2" t="s">
        <v>2077</v>
      </c>
      <c r="D2078" s="1">
        <f t="shared" si="65"/>
        <v>524.05000000001974</v>
      </c>
      <c r="E2078" s="2" t="s">
        <v>2077</v>
      </c>
    </row>
    <row r="2079" spans="1:5" x14ac:dyDescent="0.2">
      <c r="A2079" s="1">
        <f t="shared" si="64"/>
        <v>524.47500000001958</v>
      </c>
      <c r="B2079" s="2" t="s">
        <v>2078</v>
      </c>
      <c r="D2079" s="1">
        <f t="shared" si="65"/>
        <v>524.22500000001969</v>
      </c>
      <c r="E2079" s="2" t="s">
        <v>2078</v>
      </c>
    </row>
    <row r="2080" spans="1:5" x14ac:dyDescent="0.2">
      <c r="A2080" s="1">
        <f t="shared" si="64"/>
        <v>524.65000000001953</v>
      </c>
      <c r="B2080" s="2" t="s">
        <v>2079</v>
      </c>
      <c r="D2080" s="1">
        <f t="shared" si="65"/>
        <v>524.40000000001965</v>
      </c>
      <c r="E2080" s="2" t="s">
        <v>2079</v>
      </c>
    </row>
    <row r="2081" spans="1:5" x14ac:dyDescent="0.2">
      <c r="A2081" s="1">
        <f t="shared" si="64"/>
        <v>524.82500000001949</v>
      </c>
      <c r="B2081" s="2" t="s">
        <v>2080</v>
      </c>
      <c r="D2081" s="1">
        <f t="shared" si="65"/>
        <v>524.5750000000196</v>
      </c>
      <c r="E2081" s="2" t="s">
        <v>2080</v>
      </c>
    </row>
    <row r="2082" spans="1:5" x14ac:dyDescent="0.2">
      <c r="A2082" s="1">
        <f t="shared" si="64"/>
        <v>525.00000000001944</v>
      </c>
      <c r="B2082" s="2" t="s">
        <v>2081</v>
      </c>
      <c r="D2082" s="1">
        <f t="shared" si="65"/>
        <v>524.75000000001955</v>
      </c>
      <c r="E2082" s="2" t="s">
        <v>2081</v>
      </c>
    </row>
    <row r="2083" spans="1:5" x14ac:dyDescent="0.2">
      <c r="A2083" s="1">
        <f t="shared" si="64"/>
        <v>525.17500000001939</v>
      </c>
      <c r="B2083" s="2" t="s">
        <v>2082</v>
      </c>
      <c r="D2083" s="1">
        <f t="shared" si="65"/>
        <v>524.92500000001951</v>
      </c>
      <c r="E2083" s="2" t="s">
        <v>2082</v>
      </c>
    </row>
    <row r="2084" spans="1:5" x14ac:dyDescent="0.2">
      <c r="A2084" s="1">
        <f t="shared" si="64"/>
        <v>525.35000000001935</v>
      </c>
      <c r="B2084" s="2" t="s">
        <v>2083</v>
      </c>
      <c r="D2084" s="1">
        <f t="shared" si="65"/>
        <v>525.10000000001946</v>
      </c>
      <c r="E2084" s="2" t="s">
        <v>2083</v>
      </c>
    </row>
    <row r="2085" spans="1:5" x14ac:dyDescent="0.2">
      <c r="A2085" s="1">
        <f t="shared" si="64"/>
        <v>525.5250000000193</v>
      </c>
      <c r="B2085" s="2" t="s">
        <v>2084</v>
      </c>
      <c r="D2085" s="1">
        <f t="shared" si="65"/>
        <v>525.27500000001942</v>
      </c>
      <c r="E2085" s="2" t="s">
        <v>2084</v>
      </c>
    </row>
    <row r="2086" spans="1:5" x14ac:dyDescent="0.2">
      <c r="A2086" s="1">
        <f t="shared" si="64"/>
        <v>525.70000000001926</v>
      </c>
      <c r="B2086" s="2" t="s">
        <v>2085</v>
      </c>
      <c r="D2086" s="1">
        <f t="shared" si="65"/>
        <v>525.45000000001937</v>
      </c>
      <c r="E2086" s="2" t="s">
        <v>2085</v>
      </c>
    </row>
    <row r="2087" spans="1:5" x14ac:dyDescent="0.2">
      <c r="A2087" s="1">
        <f t="shared" si="64"/>
        <v>525.87500000001921</v>
      </c>
      <c r="B2087" s="2" t="s">
        <v>2086</v>
      </c>
      <c r="D2087" s="1">
        <f t="shared" si="65"/>
        <v>525.62500000001933</v>
      </c>
      <c r="E2087" s="2" t="s">
        <v>2086</v>
      </c>
    </row>
    <row r="2088" spans="1:5" x14ac:dyDescent="0.2">
      <c r="A2088" s="1">
        <f t="shared" si="64"/>
        <v>526.05000000001917</v>
      </c>
      <c r="B2088" s="2" t="s">
        <v>2087</v>
      </c>
      <c r="D2088" s="1">
        <f t="shared" si="65"/>
        <v>525.80000000001928</v>
      </c>
      <c r="E2088" s="2" t="s">
        <v>2087</v>
      </c>
    </row>
    <row r="2089" spans="1:5" x14ac:dyDescent="0.2">
      <c r="A2089" s="1">
        <f t="shared" si="64"/>
        <v>526.22500000001912</v>
      </c>
      <c r="B2089" s="2" t="s">
        <v>2088</v>
      </c>
      <c r="D2089" s="1">
        <f t="shared" si="65"/>
        <v>525.97500000001924</v>
      </c>
      <c r="E2089" s="2" t="s">
        <v>2088</v>
      </c>
    </row>
    <row r="2090" spans="1:5" x14ac:dyDescent="0.2">
      <c r="A2090" s="1">
        <f t="shared" si="64"/>
        <v>526.40000000001908</v>
      </c>
      <c r="B2090" s="2" t="s">
        <v>2089</v>
      </c>
      <c r="D2090" s="1">
        <f t="shared" si="65"/>
        <v>526.15000000001919</v>
      </c>
      <c r="E2090" s="2" t="s">
        <v>2089</v>
      </c>
    </row>
    <row r="2091" spans="1:5" x14ac:dyDescent="0.2">
      <c r="A2091" s="1">
        <f t="shared" si="64"/>
        <v>526.57500000001903</v>
      </c>
      <c r="B2091" s="2" t="s">
        <v>2090</v>
      </c>
      <c r="D2091" s="1">
        <f t="shared" si="65"/>
        <v>526.32500000001914</v>
      </c>
      <c r="E2091" s="2" t="s">
        <v>2090</v>
      </c>
    </row>
    <row r="2092" spans="1:5" x14ac:dyDescent="0.2">
      <c r="A2092" s="1">
        <f t="shared" si="64"/>
        <v>526.75000000001899</v>
      </c>
      <c r="B2092" s="2" t="s">
        <v>2091</v>
      </c>
      <c r="D2092" s="1">
        <f t="shared" si="65"/>
        <v>526.5000000000191</v>
      </c>
      <c r="E2092" s="2" t="s">
        <v>2091</v>
      </c>
    </row>
    <row r="2093" spans="1:5" x14ac:dyDescent="0.2">
      <c r="A2093" s="1">
        <f t="shared" si="64"/>
        <v>526.92500000001894</v>
      </c>
      <c r="B2093" s="2" t="s">
        <v>2092</v>
      </c>
      <c r="D2093" s="1">
        <f t="shared" si="65"/>
        <v>526.67500000001905</v>
      </c>
      <c r="E2093" s="2" t="s">
        <v>2092</v>
      </c>
    </row>
    <row r="2094" spans="1:5" x14ac:dyDescent="0.2">
      <c r="A2094" s="1">
        <f t="shared" si="64"/>
        <v>527.10000000001889</v>
      </c>
      <c r="B2094" s="2" t="s">
        <v>2093</v>
      </c>
      <c r="D2094" s="1">
        <f t="shared" si="65"/>
        <v>526.85000000001901</v>
      </c>
      <c r="E2094" s="2" t="s">
        <v>2093</v>
      </c>
    </row>
    <row r="2095" spans="1:5" x14ac:dyDescent="0.2">
      <c r="A2095" s="1">
        <f t="shared" si="64"/>
        <v>527.27500000001885</v>
      </c>
      <c r="B2095" s="2" t="s">
        <v>2094</v>
      </c>
      <c r="D2095" s="1">
        <f t="shared" si="65"/>
        <v>527.02500000001896</v>
      </c>
      <c r="E2095" s="2" t="s">
        <v>2094</v>
      </c>
    </row>
    <row r="2096" spans="1:5" x14ac:dyDescent="0.2">
      <c r="A2096" s="1">
        <f t="shared" si="64"/>
        <v>527.4500000000188</v>
      </c>
      <c r="B2096" s="2" t="s">
        <v>2095</v>
      </c>
      <c r="D2096" s="1">
        <f t="shared" si="65"/>
        <v>527.20000000001892</v>
      </c>
      <c r="E2096" s="2" t="s">
        <v>2095</v>
      </c>
    </row>
    <row r="2097" spans="1:5" x14ac:dyDescent="0.2">
      <c r="A2097" s="1">
        <f t="shared" si="64"/>
        <v>527.62500000001876</v>
      </c>
      <c r="B2097" s="2" t="s">
        <v>2096</v>
      </c>
      <c r="D2097" s="1">
        <f t="shared" si="65"/>
        <v>527.37500000001887</v>
      </c>
      <c r="E2097" s="2" t="s">
        <v>2096</v>
      </c>
    </row>
    <row r="2098" spans="1:5" x14ac:dyDescent="0.2">
      <c r="A2098" s="1">
        <f t="shared" si="64"/>
        <v>527.80000000001871</v>
      </c>
      <c r="B2098" s="2" t="s">
        <v>2097</v>
      </c>
      <c r="D2098" s="1">
        <f t="shared" si="65"/>
        <v>527.55000000001883</v>
      </c>
      <c r="E2098" s="2" t="s">
        <v>2097</v>
      </c>
    </row>
    <row r="2099" spans="1:5" x14ac:dyDescent="0.2">
      <c r="A2099" s="1">
        <f t="shared" si="64"/>
        <v>527.97500000001867</v>
      </c>
      <c r="B2099" s="2" t="s">
        <v>2098</v>
      </c>
      <c r="D2099" s="1">
        <f t="shared" si="65"/>
        <v>527.72500000001878</v>
      </c>
      <c r="E2099" s="2" t="s">
        <v>2098</v>
      </c>
    </row>
    <row r="2100" spans="1:5" x14ac:dyDescent="0.2">
      <c r="A2100" s="1">
        <f t="shared" si="64"/>
        <v>528.15000000001862</v>
      </c>
      <c r="B2100" s="2" t="s">
        <v>2099</v>
      </c>
      <c r="D2100" s="1">
        <f t="shared" si="65"/>
        <v>527.90000000001874</v>
      </c>
      <c r="E2100" s="2" t="s">
        <v>2099</v>
      </c>
    </row>
    <row r="2101" spans="1:5" x14ac:dyDescent="0.2">
      <c r="A2101" s="1">
        <f t="shared" si="64"/>
        <v>528.32500000001858</v>
      </c>
      <c r="B2101" s="2" t="s">
        <v>2100</v>
      </c>
      <c r="D2101" s="1">
        <f t="shared" si="65"/>
        <v>528.07500000001869</v>
      </c>
      <c r="E2101" s="2" t="s">
        <v>2100</v>
      </c>
    </row>
    <row r="2102" spans="1:5" x14ac:dyDescent="0.2">
      <c r="A2102" s="1">
        <f t="shared" si="64"/>
        <v>528.50000000001853</v>
      </c>
      <c r="B2102" s="2" t="s">
        <v>2101</v>
      </c>
      <c r="D2102" s="1">
        <f t="shared" si="65"/>
        <v>528.25000000001864</v>
      </c>
      <c r="E2102" s="2" t="s">
        <v>2101</v>
      </c>
    </row>
    <row r="2103" spans="1:5" x14ac:dyDescent="0.2">
      <c r="A2103" s="1">
        <f t="shared" si="64"/>
        <v>528.67500000001849</v>
      </c>
      <c r="B2103" s="2" t="s">
        <v>2102</v>
      </c>
      <c r="D2103" s="1">
        <f t="shared" si="65"/>
        <v>528.4250000000186</v>
      </c>
      <c r="E2103" s="2" t="s">
        <v>2102</v>
      </c>
    </row>
    <row r="2104" spans="1:5" x14ac:dyDescent="0.2">
      <c r="A2104" s="1">
        <f t="shared" si="64"/>
        <v>528.85000000001844</v>
      </c>
      <c r="B2104" s="2" t="s">
        <v>2103</v>
      </c>
      <c r="D2104" s="1">
        <f t="shared" si="65"/>
        <v>528.60000000001855</v>
      </c>
      <c r="E2104" s="2" t="s">
        <v>2103</v>
      </c>
    </row>
    <row r="2105" spans="1:5" x14ac:dyDescent="0.2">
      <c r="A2105" s="1">
        <f t="shared" si="64"/>
        <v>529.02500000001839</v>
      </c>
      <c r="B2105" s="2" t="s">
        <v>2104</v>
      </c>
      <c r="D2105" s="1">
        <f t="shared" si="65"/>
        <v>528.77500000001851</v>
      </c>
      <c r="E2105" s="2" t="s">
        <v>2104</v>
      </c>
    </row>
    <row r="2106" spans="1:5" x14ac:dyDescent="0.2">
      <c r="A2106" s="1">
        <f t="shared" si="64"/>
        <v>529.20000000001835</v>
      </c>
      <c r="B2106" s="2" t="s">
        <v>2105</v>
      </c>
      <c r="D2106" s="1">
        <f t="shared" si="65"/>
        <v>528.95000000001846</v>
      </c>
      <c r="E2106" s="2" t="s">
        <v>2105</v>
      </c>
    </row>
    <row r="2107" spans="1:5" x14ac:dyDescent="0.2">
      <c r="A2107" s="1">
        <f t="shared" si="64"/>
        <v>529.3750000000183</v>
      </c>
      <c r="B2107" s="2" t="s">
        <v>2106</v>
      </c>
      <c r="D2107" s="1">
        <f t="shared" si="65"/>
        <v>529.12500000001842</v>
      </c>
      <c r="E2107" s="2" t="s">
        <v>2106</v>
      </c>
    </row>
    <row r="2108" spans="1:5" x14ac:dyDescent="0.2">
      <c r="A2108" s="1">
        <f t="shared" si="64"/>
        <v>529.55000000001826</v>
      </c>
      <c r="B2108" s="2" t="s">
        <v>2107</v>
      </c>
      <c r="D2108" s="1">
        <f t="shared" si="65"/>
        <v>529.30000000001837</v>
      </c>
      <c r="E2108" s="2" t="s">
        <v>2107</v>
      </c>
    </row>
    <row r="2109" spans="1:5" x14ac:dyDescent="0.2">
      <c r="A2109" s="1">
        <f t="shared" si="64"/>
        <v>529.72500000001821</v>
      </c>
      <c r="B2109" s="2" t="s">
        <v>2108</v>
      </c>
      <c r="D2109" s="1">
        <f t="shared" si="65"/>
        <v>529.47500000001833</v>
      </c>
      <c r="E2109" s="2" t="s">
        <v>2108</v>
      </c>
    </row>
    <row r="2110" spans="1:5" x14ac:dyDescent="0.2">
      <c r="A2110" s="1">
        <f t="shared" si="64"/>
        <v>529.90000000001817</v>
      </c>
      <c r="B2110" s="2" t="s">
        <v>2109</v>
      </c>
      <c r="D2110" s="1">
        <f t="shared" si="65"/>
        <v>529.65000000001828</v>
      </c>
      <c r="E2110" s="2" t="s">
        <v>2109</v>
      </c>
    </row>
    <row r="2111" spans="1:5" x14ac:dyDescent="0.2">
      <c r="A2111" s="1">
        <f t="shared" si="64"/>
        <v>530.07500000001812</v>
      </c>
      <c r="B2111" s="2" t="s">
        <v>2110</v>
      </c>
      <c r="D2111" s="1">
        <f t="shared" si="65"/>
        <v>529.82500000001824</v>
      </c>
      <c r="E2111" s="2" t="s">
        <v>2110</v>
      </c>
    </row>
    <row r="2112" spans="1:5" x14ac:dyDescent="0.2">
      <c r="A2112" s="1">
        <f t="shared" si="64"/>
        <v>530.25000000001808</v>
      </c>
      <c r="B2112" s="2" t="s">
        <v>2111</v>
      </c>
      <c r="D2112" s="1">
        <f t="shared" si="65"/>
        <v>530.00000000001819</v>
      </c>
      <c r="E2112" s="2" t="s">
        <v>2111</v>
      </c>
    </row>
    <row r="2113" spans="1:5" x14ac:dyDescent="0.2">
      <c r="A2113" s="1">
        <f t="shared" si="64"/>
        <v>530.42500000001803</v>
      </c>
      <c r="B2113" s="2" t="s">
        <v>2112</v>
      </c>
      <c r="D2113" s="1">
        <f t="shared" si="65"/>
        <v>530.17500000001814</v>
      </c>
      <c r="E2113" s="2" t="s">
        <v>2112</v>
      </c>
    </row>
    <row r="2114" spans="1:5" x14ac:dyDescent="0.2">
      <c r="A2114" s="1">
        <f t="shared" si="64"/>
        <v>530.60000000001799</v>
      </c>
      <c r="B2114" s="2" t="s">
        <v>2113</v>
      </c>
      <c r="D2114" s="1">
        <f t="shared" si="65"/>
        <v>530.3500000000181</v>
      </c>
      <c r="E2114" s="2" t="s">
        <v>2113</v>
      </c>
    </row>
    <row r="2115" spans="1:5" x14ac:dyDescent="0.2">
      <c r="A2115" s="1">
        <f t="shared" si="64"/>
        <v>530.77500000001794</v>
      </c>
      <c r="B2115" s="2" t="s">
        <v>2114</v>
      </c>
      <c r="D2115" s="1">
        <f t="shared" si="65"/>
        <v>530.52500000001805</v>
      </c>
      <c r="E2115" s="2" t="s">
        <v>2114</v>
      </c>
    </row>
    <row r="2116" spans="1:5" x14ac:dyDescent="0.2">
      <c r="A2116" s="1">
        <f t="shared" ref="A2116:A2179" si="66">A2115+0.175</f>
        <v>530.95000000001789</v>
      </c>
      <c r="B2116" s="2" t="s">
        <v>2115</v>
      </c>
      <c r="D2116" s="1">
        <f t="shared" ref="D2116:D2179" si="67">D2115+0.175</f>
        <v>530.70000000001801</v>
      </c>
      <c r="E2116" s="2" t="s">
        <v>2115</v>
      </c>
    </row>
    <row r="2117" spans="1:5" x14ac:dyDescent="0.2">
      <c r="A2117" s="1">
        <f t="shared" si="66"/>
        <v>531.12500000001785</v>
      </c>
      <c r="B2117" s="2" t="s">
        <v>2116</v>
      </c>
      <c r="D2117" s="1">
        <f t="shared" si="67"/>
        <v>530.87500000001796</v>
      </c>
      <c r="E2117" s="2" t="s">
        <v>2116</v>
      </c>
    </row>
    <row r="2118" spans="1:5" x14ac:dyDescent="0.2">
      <c r="A2118" s="1">
        <f t="shared" si="66"/>
        <v>531.3000000000178</v>
      </c>
      <c r="B2118" s="2" t="s">
        <v>2117</v>
      </c>
      <c r="D2118" s="1">
        <f t="shared" si="67"/>
        <v>531.05000000001792</v>
      </c>
      <c r="E2118" s="2" t="s">
        <v>2117</v>
      </c>
    </row>
    <row r="2119" spans="1:5" x14ac:dyDescent="0.2">
      <c r="A2119" s="1">
        <f t="shared" si="66"/>
        <v>531.47500000001776</v>
      </c>
      <c r="B2119" s="2" t="s">
        <v>2118</v>
      </c>
      <c r="D2119" s="1">
        <f t="shared" si="67"/>
        <v>531.22500000001787</v>
      </c>
      <c r="E2119" s="2" t="s">
        <v>2118</v>
      </c>
    </row>
    <row r="2120" spans="1:5" x14ac:dyDescent="0.2">
      <c r="A2120" s="1">
        <f t="shared" si="66"/>
        <v>531.65000000001771</v>
      </c>
      <c r="B2120" s="2" t="s">
        <v>2119</v>
      </c>
      <c r="D2120" s="1">
        <f t="shared" si="67"/>
        <v>531.40000000001783</v>
      </c>
      <c r="E2120" s="2" t="s">
        <v>2119</v>
      </c>
    </row>
    <row r="2121" spans="1:5" x14ac:dyDescent="0.2">
      <c r="A2121" s="1">
        <f t="shared" si="66"/>
        <v>531.82500000001767</v>
      </c>
      <c r="B2121" s="2" t="s">
        <v>2120</v>
      </c>
      <c r="D2121" s="1">
        <f t="shared" si="67"/>
        <v>531.57500000001778</v>
      </c>
      <c r="E2121" s="2" t="s">
        <v>2120</v>
      </c>
    </row>
    <row r="2122" spans="1:5" x14ac:dyDescent="0.2">
      <c r="A2122" s="1">
        <f t="shared" si="66"/>
        <v>532.00000000001762</v>
      </c>
      <c r="B2122" s="2" t="s">
        <v>2121</v>
      </c>
      <c r="D2122" s="1">
        <f t="shared" si="67"/>
        <v>531.75000000001774</v>
      </c>
      <c r="E2122" s="2" t="s">
        <v>2121</v>
      </c>
    </row>
    <row r="2123" spans="1:5" x14ac:dyDescent="0.2">
      <c r="A2123" s="1">
        <f t="shared" si="66"/>
        <v>532.17500000001758</v>
      </c>
      <c r="B2123" s="2" t="s">
        <v>2122</v>
      </c>
      <c r="D2123" s="1">
        <f t="shared" si="67"/>
        <v>531.92500000001769</v>
      </c>
      <c r="E2123" s="2" t="s">
        <v>2122</v>
      </c>
    </row>
    <row r="2124" spans="1:5" x14ac:dyDescent="0.2">
      <c r="A2124" s="1">
        <f t="shared" si="66"/>
        <v>532.35000000001753</v>
      </c>
      <c r="B2124" s="2" t="s">
        <v>2123</v>
      </c>
      <c r="D2124" s="1">
        <f t="shared" si="67"/>
        <v>532.10000000001764</v>
      </c>
      <c r="E2124" s="2" t="s">
        <v>2123</v>
      </c>
    </row>
    <row r="2125" spans="1:5" x14ac:dyDescent="0.2">
      <c r="A2125" s="1">
        <f t="shared" si="66"/>
        <v>532.52500000001749</v>
      </c>
      <c r="B2125" s="2" t="s">
        <v>2124</v>
      </c>
      <c r="D2125" s="1">
        <f t="shared" si="67"/>
        <v>532.2750000000176</v>
      </c>
      <c r="E2125" s="2" t="s">
        <v>2124</v>
      </c>
    </row>
    <row r="2126" spans="1:5" x14ac:dyDescent="0.2">
      <c r="A2126" s="1">
        <f t="shared" si="66"/>
        <v>532.70000000001744</v>
      </c>
      <c r="B2126" s="2" t="s">
        <v>2125</v>
      </c>
      <c r="D2126" s="1">
        <f t="shared" si="67"/>
        <v>532.45000000001755</v>
      </c>
      <c r="E2126" s="2" t="s">
        <v>2125</v>
      </c>
    </row>
    <row r="2127" spans="1:5" x14ac:dyDescent="0.2">
      <c r="A2127" s="1">
        <f t="shared" si="66"/>
        <v>532.87500000001739</v>
      </c>
      <c r="B2127" s="2" t="s">
        <v>2126</v>
      </c>
      <c r="D2127" s="1">
        <f t="shared" si="67"/>
        <v>532.62500000001751</v>
      </c>
      <c r="E2127" s="2" t="s">
        <v>2126</v>
      </c>
    </row>
    <row r="2128" spans="1:5" x14ac:dyDescent="0.2">
      <c r="A2128" s="1">
        <f t="shared" si="66"/>
        <v>533.05000000001735</v>
      </c>
      <c r="B2128" s="2" t="s">
        <v>2127</v>
      </c>
      <c r="D2128" s="1">
        <f t="shared" si="67"/>
        <v>532.80000000001746</v>
      </c>
      <c r="E2128" s="2" t="s">
        <v>2127</v>
      </c>
    </row>
    <row r="2129" spans="1:5" x14ac:dyDescent="0.2">
      <c r="A2129" s="1">
        <f t="shared" si="66"/>
        <v>533.2250000000173</v>
      </c>
      <c r="B2129" s="2" t="s">
        <v>2128</v>
      </c>
      <c r="D2129" s="1">
        <f t="shared" si="67"/>
        <v>532.97500000001742</v>
      </c>
      <c r="E2129" s="2" t="s">
        <v>2128</v>
      </c>
    </row>
    <row r="2130" spans="1:5" x14ac:dyDescent="0.2">
      <c r="A2130" s="1">
        <f t="shared" si="66"/>
        <v>533.40000000001726</v>
      </c>
      <c r="B2130" s="2" t="s">
        <v>2129</v>
      </c>
      <c r="D2130" s="1">
        <f t="shared" si="67"/>
        <v>533.15000000001737</v>
      </c>
      <c r="E2130" s="2" t="s">
        <v>2129</v>
      </c>
    </row>
    <row r="2131" spans="1:5" x14ac:dyDescent="0.2">
      <c r="A2131" s="1">
        <f t="shared" si="66"/>
        <v>533.57500000001721</v>
      </c>
      <c r="B2131" s="2" t="s">
        <v>2130</v>
      </c>
      <c r="D2131" s="1">
        <f t="shared" si="67"/>
        <v>533.32500000001733</v>
      </c>
      <c r="E2131" s="2" t="s">
        <v>2130</v>
      </c>
    </row>
    <row r="2132" spans="1:5" x14ac:dyDescent="0.2">
      <c r="A2132" s="1">
        <f t="shared" si="66"/>
        <v>533.75000000001717</v>
      </c>
      <c r="B2132" s="2" t="s">
        <v>2131</v>
      </c>
      <c r="D2132" s="1">
        <f t="shared" si="67"/>
        <v>533.50000000001728</v>
      </c>
      <c r="E2132" s="2" t="s">
        <v>2131</v>
      </c>
    </row>
    <row r="2133" spans="1:5" x14ac:dyDescent="0.2">
      <c r="A2133" s="1">
        <f t="shared" si="66"/>
        <v>533.92500000001712</v>
      </c>
      <c r="B2133" s="2" t="s">
        <v>2132</v>
      </c>
      <c r="D2133" s="1">
        <f t="shared" si="67"/>
        <v>533.67500000001723</v>
      </c>
      <c r="E2133" s="2" t="s">
        <v>2132</v>
      </c>
    </row>
    <row r="2134" spans="1:5" x14ac:dyDescent="0.2">
      <c r="A2134" s="1">
        <f t="shared" si="66"/>
        <v>534.10000000001708</v>
      </c>
      <c r="B2134" s="2" t="s">
        <v>2133</v>
      </c>
      <c r="D2134" s="1">
        <f t="shared" si="67"/>
        <v>533.85000000001719</v>
      </c>
      <c r="E2134" s="2" t="s">
        <v>2133</v>
      </c>
    </row>
    <row r="2135" spans="1:5" x14ac:dyDescent="0.2">
      <c r="A2135" s="1">
        <f t="shared" si="66"/>
        <v>534.27500000001703</v>
      </c>
      <c r="B2135" s="2" t="s">
        <v>2134</v>
      </c>
      <c r="D2135" s="1">
        <f t="shared" si="67"/>
        <v>534.02500000001714</v>
      </c>
      <c r="E2135" s="2" t="s">
        <v>2134</v>
      </c>
    </row>
    <row r="2136" spans="1:5" x14ac:dyDescent="0.2">
      <c r="A2136" s="1">
        <f t="shared" si="66"/>
        <v>534.45000000001698</v>
      </c>
      <c r="B2136" s="2" t="s">
        <v>2135</v>
      </c>
      <c r="D2136" s="1">
        <f t="shared" si="67"/>
        <v>534.2000000000171</v>
      </c>
      <c r="E2136" s="2" t="s">
        <v>2135</v>
      </c>
    </row>
    <row r="2137" spans="1:5" x14ac:dyDescent="0.2">
      <c r="A2137" s="1">
        <f t="shared" si="66"/>
        <v>534.62500000001694</v>
      </c>
      <c r="B2137" s="2" t="s">
        <v>2136</v>
      </c>
      <c r="D2137" s="1">
        <f t="shared" si="67"/>
        <v>534.37500000001705</v>
      </c>
      <c r="E2137" s="2" t="s">
        <v>2136</v>
      </c>
    </row>
    <row r="2138" spans="1:5" x14ac:dyDescent="0.2">
      <c r="A2138" s="1">
        <f t="shared" si="66"/>
        <v>534.80000000001689</v>
      </c>
      <c r="B2138" s="2" t="s">
        <v>2137</v>
      </c>
      <c r="D2138" s="1">
        <f t="shared" si="67"/>
        <v>534.55000000001701</v>
      </c>
      <c r="E2138" s="2" t="s">
        <v>2137</v>
      </c>
    </row>
    <row r="2139" spans="1:5" x14ac:dyDescent="0.2">
      <c r="A2139" s="1">
        <f t="shared" si="66"/>
        <v>534.97500000001685</v>
      </c>
      <c r="B2139" s="2" t="s">
        <v>2138</v>
      </c>
      <c r="D2139" s="1">
        <f t="shared" si="67"/>
        <v>534.72500000001696</v>
      </c>
      <c r="E2139" s="2" t="s">
        <v>2138</v>
      </c>
    </row>
    <row r="2140" spans="1:5" x14ac:dyDescent="0.2">
      <c r="A2140" s="1">
        <f t="shared" si="66"/>
        <v>535.1500000000168</v>
      </c>
      <c r="B2140" s="2" t="s">
        <v>2139</v>
      </c>
      <c r="D2140" s="1">
        <f t="shared" si="67"/>
        <v>534.90000000001692</v>
      </c>
      <c r="E2140" s="2" t="s">
        <v>2139</v>
      </c>
    </row>
    <row r="2141" spans="1:5" x14ac:dyDescent="0.2">
      <c r="A2141" s="1">
        <f t="shared" si="66"/>
        <v>535.32500000001676</v>
      </c>
      <c r="B2141" s="2" t="s">
        <v>2140</v>
      </c>
      <c r="D2141" s="1">
        <f t="shared" si="67"/>
        <v>535.07500000001687</v>
      </c>
      <c r="E2141" s="2" t="s">
        <v>2140</v>
      </c>
    </row>
    <row r="2142" spans="1:5" x14ac:dyDescent="0.2">
      <c r="A2142" s="1">
        <f t="shared" si="66"/>
        <v>535.50000000001671</v>
      </c>
      <c r="B2142" s="2" t="s">
        <v>2141</v>
      </c>
      <c r="D2142" s="1">
        <f t="shared" si="67"/>
        <v>535.25000000001683</v>
      </c>
      <c r="E2142" s="2" t="s">
        <v>2141</v>
      </c>
    </row>
    <row r="2143" spans="1:5" x14ac:dyDescent="0.2">
      <c r="A2143" s="1">
        <f t="shared" si="66"/>
        <v>535.67500000001667</v>
      </c>
      <c r="B2143" s="2" t="s">
        <v>2142</v>
      </c>
      <c r="D2143" s="1">
        <f t="shared" si="67"/>
        <v>535.42500000001678</v>
      </c>
      <c r="E2143" s="2" t="s">
        <v>2142</v>
      </c>
    </row>
    <row r="2144" spans="1:5" x14ac:dyDescent="0.2">
      <c r="A2144" s="1">
        <f t="shared" si="66"/>
        <v>535.85000000001662</v>
      </c>
      <c r="B2144" s="2" t="s">
        <v>2143</v>
      </c>
      <c r="D2144" s="1">
        <f t="shared" si="67"/>
        <v>535.60000000001673</v>
      </c>
      <c r="E2144" s="2" t="s">
        <v>2143</v>
      </c>
    </row>
    <row r="2145" spans="1:5" x14ac:dyDescent="0.2">
      <c r="A2145" s="1">
        <f t="shared" si="66"/>
        <v>536.02500000001658</v>
      </c>
      <c r="B2145" s="2" t="s">
        <v>2144</v>
      </c>
      <c r="D2145" s="1">
        <f t="shared" si="67"/>
        <v>535.77500000001669</v>
      </c>
      <c r="E2145" s="2" t="s">
        <v>2144</v>
      </c>
    </row>
    <row r="2146" spans="1:5" x14ac:dyDescent="0.2">
      <c r="A2146" s="1">
        <f t="shared" si="66"/>
        <v>536.20000000001653</v>
      </c>
      <c r="B2146" s="2" t="s">
        <v>2145</v>
      </c>
      <c r="D2146" s="1">
        <f t="shared" si="67"/>
        <v>535.95000000001664</v>
      </c>
      <c r="E2146" s="2" t="s">
        <v>2145</v>
      </c>
    </row>
    <row r="2147" spans="1:5" x14ac:dyDescent="0.2">
      <c r="A2147" s="1">
        <f t="shared" si="66"/>
        <v>536.37500000001648</v>
      </c>
      <c r="B2147" s="2" t="s">
        <v>2146</v>
      </c>
      <c r="D2147" s="1">
        <f t="shared" si="67"/>
        <v>536.1250000000166</v>
      </c>
      <c r="E2147" s="2" t="s">
        <v>2146</v>
      </c>
    </row>
    <row r="2148" spans="1:5" x14ac:dyDescent="0.2">
      <c r="A2148" s="1">
        <f t="shared" si="66"/>
        <v>536.55000000001644</v>
      </c>
      <c r="B2148" s="2" t="s">
        <v>2147</v>
      </c>
      <c r="D2148" s="1">
        <f t="shared" si="67"/>
        <v>536.30000000001655</v>
      </c>
      <c r="E2148" s="2" t="s">
        <v>2147</v>
      </c>
    </row>
    <row r="2149" spans="1:5" x14ac:dyDescent="0.2">
      <c r="A2149" s="1">
        <f t="shared" si="66"/>
        <v>536.72500000001639</v>
      </c>
      <c r="B2149" s="2" t="s">
        <v>2148</v>
      </c>
      <c r="D2149" s="1">
        <f t="shared" si="67"/>
        <v>536.47500000001651</v>
      </c>
      <c r="E2149" s="2" t="s">
        <v>2148</v>
      </c>
    </row>
    <row r="2150" spans="1:5" x14ac:dyDescent="0.2">
      <c r="A2150" s="1">
        <f t="shared" si="66"/>
        <v>536.90000000001635</v>
      </c>
      <c r="B2150" s="2" t="s">
        <v>2149</v>
      </c>
      <c r="D2150" s="1">
        <f t="shared" si="67"/>
        <v>536.65000000001646</v>
      </c>
      <c r="E2150" s="2" t="s">
        <v>2149</v>
      </c>
    </row>
    <row r="2151" spans="1:5" x14ac:dyDescent="0.2">
      <c r="A2151" s="1">
        <f t="shared" si="66"/>
        <v>537.0750000000163</v>
      </c>
      <c r="B2151" s="2" t="s">
        <v>2150</v>
      </c>
      <c r="D2151" s="1">
        <f t="shared" si="67"/>
        <v>536.82500000001642</v>
      </c>
      <c r="E2151" s="2" t="s">
        <v>2150</v>
      </c>
    </row>
    <row r="2152" spans="1:5" x14ac:dyDescent="0.2">
      <c r="A2152" s="1">
        <f t="shared" si="66"/>
        <v>537.25000000001626</v>
      </c>
      <c r="B2152" s="2" t="s">
        <v>2151</v>
      </c>
      <c r="D2152" s="1">
        <f t="shared" si="67"/>
        <v>537.00000000001637</v>
      </c>
      <c r="E2152" s="2" t="s">
        <v>2151</v>
      </c>
    </row>
    <row r="2153" spans="1:5" x14ac:dyDescent="0.2">
      <c r="A2153" s="1">
        <f t="shared" si="66"/>
        <v>537.42500000001621</v>
      </c>
      <c r="B2153" s="2" t="s">
        <v>2152</v>
      </c>
      <c r="D2153" s="1">
        <f t="shared" si="67"/>
        <v>537.17500000001633</v>
      </c>
      <c r="E2153" s="2" t="s">
        <v>2152</v>
      </c>
    </row>
    <row r="2154" spans="1:5" x14ac:dyDescent="0.2">
      <c r="A2154" s="1">
        <f t="shared" si="66"/>
        <v>537.60000000001617</v>
      </c>
      <c r="B2154" s="2" t="s">
        <v>2153</v>
      </c>
      <c r="D2154" s="1">
        <f t="shared" si="67"/>
        <v>537.35000000001628</v>
      </c>
      <c r="E2154" s="2" t="s">
        <v>2153</v>
      </c>
    </row>
    <row r="2155" spans="1:5" x14ac:dyDescent="0.2">
      <c r="A2155" s="1">
        <f t="shared" si="66"/>
        <v>537.77500000001612</v>
      </c>
      <c r="B2155" s="2" t="s">
        <v>2154</v>
      </c>
      <c r="D2155" s="1">
        <f t="shared" si="67"/>
        <v>537.52500000001623</v>
      </c>
      <c r="E2155" s="2" t="s">
        <v>2154</v>
      </c>
    </row>
    <row r="2156" spans="1:5" x14ac:dyDescent="0.2">
      <c r="A2156" s="1">
        <f t="shared" si="66"/>
        <v>537.95000000001608</v>
      </c>
      <c r="B2156" s="2" t="s">
        <v>2155</v>
      </c>
      <c r="D2156" s="1">
        <f t="shared" si="67"/>
        <v>537.70000000001619</v>
      </c>
      <c r="E2156" s="2" t="s">
        <v>2155</v>
      </c>
    </row>
    <row r="2157" spans="1:5" x14ac:dyDescent="0.2">
      <c r="A2157" s="1">
        <f t="shared" si="66"/>
        <v>538.12500000001603</v>
      </c>
      <c r="B2157" s="2" t="s">
        <v>2156</v>
      </c>
      <c r="D2157" s="1">
        <f t="shared" si="67"/>
        <v>537.87500000001614</v>
      </c>
      <c r="E2157" s="2" t="s">
        <v>2156</v>
      </c>
    </row>
    <row r="2158" spans="1:5" x14ac:dyDescent="0.2">
      <c r="A2158" s="1">
        <f t="shared" si="66"/>
        <v>538.30000000001598</v>
      </c>
      <c r="B2158" s="2" t="s">
        <v>2157</v>
      </c>
      <c r="D2158" s="1">
        <f t="shared" si="67"/>
        <v>538.0500000000161</v>
      </c>
      <c r="E2158" s="2" t="s">
        <v>2157</v>
      </c>
    </row>
    <row r="2159" spans="1:5" x14ac:dyDescent="0.2">
      <c r="A2159" s="1">
        <f t="shared" si="66"/>
        <v>538.47500000001594</v>
      </c>
      <c r="B2159" s="2" t="s">
        <v>2158</v>
      </c>
      <c r="D2159" s="1">
        <f t="shared" si="67"/>
        <v>538.22500000001605</v>
      </c>
      <c r="E2159" s="2" t="s">
        <v>2158</v>
      </c>
    </row>
    <row r="2160" spans="1:5" x14ac:dyDescent="0.2">
      <c r="A2160" s="1">
        <f t="shared" si="66"/>
        <v>538.65000000001589</v>
      </c>
      <c r="B2160" s="2" t="s">
        <v>2159</v>
      </c>
      <c r="D2160" s="1">
        <f t="shared" si="67"/>
        <v>538.40000000001601</v>
      </c>
      <c r="E2160" s="2" t="s">
        <v>2159</v>
      </c>
    </row>
    <row r="2161" spans="1:5" x14ac:dyDescent="0.2">
      <c r="A2161" s="1">
        <f t="shared" si="66"/>
        <v>538.82500000001585</v>
      </c>
      <c r="B2161" s="2" t="s">
        <v>2160</v>
      </c>
      <c r="D2161" s="1">
        <f t="shared" si="67"/>
        <v>538.57500000001596</v>
      </c>
      <c r="E2161" s="2" t="s">
        <v>2160</v>
      </c>
    </row>
    <row r="2162" spans="1:5" x14ac:dyDescent="0.2">
      <c r="A2162" s="1">
        <f t="shared" si="66"/>
        <v>539.0000000000158</v>
      </c>
      <c r="B2162" s="2" t="s">
        <v>2161</v>
      </c>
      <c r="D2162" s="1">
        <f t="shared" si="67"/>
        <v>538.75000000001592</v>
      </c>
      <c r="E2162" s="2" t="s">
        <v>2161</v>
      </c>
    </row>
    <row r="2163" spans="1:5" x14ac:dyDescent="0.2">
      <c r="A2163" s="1">
        <f t="shared" si="66"/>
        <v>539.17500000001576</v>
      </c>
      <c r="B2163" s="2" t="s">
        <v>2162</v>
      </c>
      <c r="D2163" s="1">
        <f t="shared" si="67"/>
        <v>538.92500000001587</v>
      </c>
      <c r="E2163" s="2" t="s">
        <v>2162</v>
      </c>
    </row>
    <row r="2164" spans="1:5" x14ac:dyDescent="0.2">
      <c r="A2164" s="1">
        <f t="shared" si="66"/>
        <v>539.35000000001571</v>
      </c>
      <c r="B2164" s="2" t="s">
        <v>2163</v>
      </c>
      <c r="D2164" s="1">
        <f t="shared" si="67"/>
        <v>539.10000000001583</v>
      </c>
      <c r="E2164" s="2" t="s">
        <v>2163</v>
      </c>
    </row>
    <row r="2165" spans="1:5" x14ac:dyDescent="0.2">
      <c r="A2165" s="1">
        <f t="shared" si="66"/>
        <v>539.52500000001567</v>
      </c>
      <c r="B2165" s="2" t="s">
        <v>2164</v>
      </c>
      <c r="D2165" s="1">
        <f t="shared" si="67"/>
        <v>539.27500000001578</v>
      </c>
      <c r="E2165" s="2" t="s">
        <v>2164</v>
      </c>
    </row>
    <row r="2166" spans="1:5" x14ac:dyDescent="0.2">
      <c r="A2166" s="1">
        <f t="shared" si="66"/>
        <v>539.70000000001562</v>
      </c>
      <c r="B2166" s="2" t="s">
        <v>2165</v>
      </c>
      <c r="D2166" s="1">
        <f t="shared" si="67"/>
        <v>539.45000000001573</v>
      </c>
      <c r="E2166" s="2" t="s">
        <v>2165</v>
      </c>
    </row>
    <row r="2167" spans="1:5" x14ac:dyDescent="0.2">
      <c r="A2167" s="1">
        <f t="shared" si="66"/>
        <v>539.87500000001558</v>
      </c>
      <c r="B2167" s="2" t="s">
        <v>2166</v>
      </c>
      <c r="D2167" s="1">
        <f t="shared" si="67"/>
        <v>539.62500000001569</v>
      </c>
      <c r="E2167" s="2" t="s">
        <v>2166</v>
      </c>
    </row>
    <row r="2168" spans="1:5" x14ac:dyDescent="0.2">
      <c r="A2168" s="1">
        <f t="shared" si="66"/>
        <v>540.05000000001553</v>
      </c>
      <c r="B2168" s="2" t="s">
        <v>2167</v>
      </c>
      <c r="D2168" s="1">
        <f t="shared" si="67"/>
        <v>539.80000000001564</v>
      </c>
      <c r="E2168" s="2" t="s">
        <v>2167</v>
      </c>
    </row>
    <row r="2169" spans="1:5" x14ac:dyDescent="0.2">
      <c r="A2169" s="1">
        <f t="shared" si="66"/>
        <v>540.22500000001548</v>
      </c>
      <c r="B2169" s="2" t="s">
        <v>2168</v>
      </c>
      <c r="D2169" s="1">
        <f t="shared" si="67"/>
        <v>539.9750000000156</v>
      </c>
      <c r="E2169" s="2" t="s">
        <v>2168</v>
      </c>
    </row>
    <row r="2170" spans="1:5" x14ac:dyDescent="0.2">
      <c r="A2170" s="1">
        <f t="shared" si="66"/>
        <v>540.40000000001544</v>
      </c>
      <c r="B2170" s="2" t="s">
        <v>2169</v>
      </c>
      <c r="D2170" s="1">
        <f t="shared" si="67"/>
        <v>540.15000000001555</v>
      </c>
      <c r="E2170" s="2" t="s">
        <v>2169</v>
      </c>
    </row>
    <row r="2171" spans="1:5" x14ac:dyDescent="0.2">
      <c r="A2171" s="1">
        <f t="shared" si="66"/>
        <v>540.57500000001539</v>
      </c>
      <c r="B2171" s="2" t="s">
        <v>2170</v>
      </c>
      <c r="D2171" s="1">
        <f t="shared" si="67"/>
        <v>540.32500000001551</v>
      </c>
      <c r="E2171" s="2" t="s">
        <v>2170</v>
      </c>
    </row>
    <row r="2172" spans="1:5" x14ac:dyDescent="0.2">
      <c r="A2172" s="1">
        <f t="shared" si="66"/>
        <v>540.75000000001535</v>
      </c>
      <c r="B2172" s="2" t="s">
        <v>2171</v>
      </c>
      <c r="D2172" s="1">
        <f t="shared" si="67"/>
        <v>540.50000000001546</v>
      </c>
      <c r="E2172" s="2" t="s">
        <v>2171</v>
      </c>
    </row>
    <row r="2173" spans="1:5" x14ac:dyDescent="0.2">
      <c r="A2173" s="1">
        <f t="shared" si="66"/>
        <v>540.9250000000153</v>
      </c>
      <c r="B2173" s="2" t="s">
        <v>2172</v>
      </c>
      <c r="D2173" s="1">
        <f t="shared" si="67"/>
        <v>540.67500000001542</v>
      </c>
      <c r="E2173" s="2" t="s">
        <v>2172</v>
      </c>
    </row>
    <row r="2174" spans="1:5" x14ac:dyDescent="0.2">
      <c r="A2174" s="1">
        <f t="shared" si="66"/>
        <v>541.10000000001526</v>
      </c>
      <c r="B2174" s="2" t="s">
        <v>2173</v>
      </c>
      <c r="D2174" s="1">
        <f t="shared" si="67"/>
        <v>540.85000000001537</v>
      </c>
      <c r="E2174" s="2" t="s">
        <v>2173</v>
      </c>
    </row>
    <row r="2175" spans="1:5" x14ac:dyDescent="0.2">
      <c r="A2175" s="1">
        <f t="shared" si="66"/>
        <v>541.27500000001521</v>
      </c>
      <c r="B2175" s="2" t="s">
        <v>2174</v>
      </c>
      <c r="D2175" s="1">
        <f t="shared" si="67"/>
        <v>541.02500000001532</v>
      </c>
      <c r="E2175" s="2" t="s">
        <v>2174</v>
      </c>
    </row>
    <row r="2176" spans="1:5" x14ac:dyDescent="0.2">
      <c r="A2176" s="1">
        <f t="shared" si="66"/>
        <v>541.45000000001517</v>
      </c>
      <c r="B2176" s="2" t="s">
        <v>2175</v>
      </c>
      <c r="D2176" s="1">
        <f t="shared" si="67"/>
        <v>541.20000000001528</v>
      </c>
      <c r="E2176" s="2" t="s">
        <v>2175</v>
      </c>
    </row>
    <row r="2177" spans="1:5" x14ac:dyDescent="0.2">
      <c r="A2177" s="1">
        <f t="shared" si="66"/>
        <v>541.62500000001512</v>
      </c>
      <c r="B2177" s="2" t="s">
        <v>2176</v>
      </c>
      <c r="D2177" s="1">
        <f t="shared" si="67"/>
        <v>541.37500000001523</v>
      </c>
      <c r="E2177" s="2" t="s">
        <v>2176</v>
      </c>
    </row>
    <row r="2178" spans="1:5" x14ac:dyDescent="0.2">
      <c r="A2178" s="1">
        <f t="shared" si="66"/>
        <v>541.80000000001507</v>
      </c>
      <c r="B2178" s="2" t="s">
        <v>2177</v>
      </c>
      <c r="D2178" s="1">
        <f t="shared" si="67"/>
        <v>541.55000000001519</v>
      </c>
      <c r="E2178" s="2" t="s">
        <v>2177</v>
      </c>
    </row>
    <row r="2179" spans="1:5" x14ac:dyDescent="0.2">
      <c r="A2179" s="1">
        <f t="shared" si="66"/>
        <v>541.97500000001503</v>
      </c>
      <c r="B2179" s="2" t="s">
        <v>2178</v>
      </c>
      <c r="D2179" s="1">
        <f t="shared" si="67"/>
        <v>541.72500000001514</v>
      </c>
      <c r="E2179" s="2" t="s">
        <v>2178</v>
      </c>
    </row>
    <row r="2180" spans="1:5" x14ac:dyDescent="0.2">
      <c r="A2180" s="1">
        <f t="shared" ref="A2180:A2243" si="68">A2179+0.175</f>
        <v>542.15000000001498</v>
      </c>
      <c r="B2180" s="2" t="s">
        <v>2179</v>
      </c>
      <c r="D2180" s="1">
        <f t="shared" ref="D2180:D2243" si="69">D2179+0.175</f>
        <v>541.9000000000151</v>
      </c>
      <c r="E2180" s="2" t="s">
        <v>2179</v>
      </c>
    </row>
    <row r="2181" spans="1:5" x14ac:dyDescent="0.2">
      <c r="A2181" s="1">
        <f t="shared" si="68"/>
        <v>542.32500000001494</v>
      </c>
      <c r="B2181" s="2" t="s">
        <v>2180</v>
      </c>
      <c r="D2181" s="1">
        <f t="shared" si="69"/>
        <v>542.07500000001505</v>
      </c>
      <c r="E2181" s="2" t="s">
        <v>2180</v>
      </c>
    </row>
    <row r="2182" spans="1:5" x14ac:dyDescent="0.2">
      <c r="A2182" s="1">
        <f t="shared" si="68"/>
        <v>542.50000000001489</v>
      </c>
      <c r="B2182" s="2" t="s">
        <v>2181</v>
      </c>
      <c r="D2182" s="1">
        <f t="shared" si="69"/>
        <v>542.25000000001501</v>
      </c>
      <c r="E2182" s="2" t="s">
        <v>2181</v>
      </c>
    </row>
    <row r="2183" spans="1:5" x14ac:dyDescent="0.2">
      <c r="A2183" s="1">
        <f t="shared" si="68"/>
        <v>542.67500000001485</v>
      </c>
      <c r="B2183" s="2" t="s">
        <v>2182</v>
      </c>
      <c r="D2183" s="1">
        <f t="shared" si="69"/>
        <v>542.42500000001496</v>
      </c>
      <c r="E2183" s="2" t="s">
        <v>2182</v>
      </c>
    </row>
    <row r="2184" spans="1:5" x14ac:dyDescent="0.2">
      <c r="A2184" s="1">
        <f t="shared" si="68"/>
        <v>542.8500000000148</v>
      </c>
      <c r="B2184" s="2" t="s">
        <v>2183</v>
      </c>
      <c r="D2184" s="1">
        <f t="shared" si="69"/>
        <v>542.60000000001492</v>
      </c>
      <c r="E2184" s="2" t="s">
        <v>2183</v>
      </c>
    </row>
    <row r="2185" spans="1:5" x14ac:dyDescent="0.2">
      <c r="A2185" s="1">
        <f t="shared" si="68"/>
        <v>543.02500000001476</v>
      </c>
      <c r="B2185" s="2" t="s">
        <v>2184</v>
      </c>
      <c r="D2185" s="1">
        <f t="shared" si="69"/>
        <v>542.77500000001487</v>
      </c>
      <c r="E2185" s="2" t="s">
        <v>2184</v>
      </c>
    </row>
    <row r="2186" spans="1:5" x14ac:dyDescent="0.2">
      <c r="A2186" s="1">
        <f t="shared" si="68"/>
        <v>543.20000000001471</v>
      </c>
      <c r="B2186" s="2" t="s">
        <v>2185</v>
      </c>
      <c r="D2186" s="1">
        <f t="shared" si="69"/>
        <v>542.95000000001482</v>
      </c>
      <c r="E2186" s="2" t="s">
        <v>2185</v>
      </c>
    </row>
    <row r="2187" spans="1:5" x14ac:dyDescent="0.2">
      <c r="A2187" s="1">
        <f t="shared" si="68"/>
        <v>543.37500000001467</v>
      </c>
      <c r="B2187" s="2" t="s">
        <v>2186</v>
      </c>
      <c r="D2187" s="1">
        <f t="shared" si="69"/>
        <v>543.12500000001478</v>
      </c>
      <c r="E2187" s="2" t="s">
        <v>2186</v>
      </c>
    </row>
    <row r="2188" spans="1:5" x14ac:dyDescent="0.2">
      <c r="A2188" s="1">
        <f t="shared" si="68"/>
        <v>543.55000000001462</v>
      </c>
      <c r="B2188" s="2" t="s">
        <v>2187</v>
      </c>
      <c r="D2188" s="1">
        <f t="shared" si="69"/>
        <v>543.30000000001473</v>
      </c>
      <c r="E2188" s="2" t="s">
        <v>2187</v>
      </c>
    </row>
    <row r="2189" spans="1:5" x14ac:dyDescent="0.2">
      <c r="A2189" s="1">
        <f t="shared" si="68"/>
        <v>543.72500000001457</v>
      </c>
      <c r="B2189" s="2" t="s">
        <v>2188</v>
      </c>
      <c r="D2189" s="1">
        <f t="shared" si="69"/>
        <v>543.47500000001469</v>
      </c>
      <c r="E2189" s="2" t="s">
        <v>2188</v>
      </c>
    </row>
    <row r="2190" spans="1:5" x14ac:dyDescent="0.2">
      <c r="A2190" s="1">
        <f t="shared" si="68"/>
        <v>543.90000000001453</v>
      </c>
      <c r="B2190" s="2" t="s">
        <v>2189</v>
      </c>
      <c r="D2190" s="1">
        <f t="shared" si="69"/>
        <v>543.65000000001464</v>
      </c>
      <c r="E2190" s="2" t="s">
        <v>2189</v>
      </c>
    </row>
    <row r="2191" spans="1:5" x14ac:dyDescent="0.2">
      <c r="A2191" s="1">
        <f t="shared" si="68"/>
        <v>544.07500000001448</v>
      </c>
      <c r="B2191" s="2" t="s">
        <v>2190</v>
      </c>
      <c r="D2191" s="1">
        <f t="shared" si="69"/>
        <v>543.8250000000146</v>
      </c>
      <c r="E2191" s="2" t="s">
        <v>2190</v>
      </c>
    </row>
    <row r="2192" spans="1:5" x14ac:dyDescent="0.2">
      <c r="A2192" s="1">
        <f t="shared" si="68"/>
        <v>544.25000000001444</v>
      </c>
      <c r="B2192" s="2" t="s">
        <v>2191</v>
      </c>
      <c r="D2192" s="1">
        <f t="shared" si="69"/>
        <v>544.00000000001455</v>
      </c>
      <c r="E2192" s="2" t="s">
        <v>2191</v>
      </c>
    </row>
    <row r="2193" spans="1:5" x14ac:dyDescent="0.2">
      <c r="A2193" s="1">
        <f t="shared" si="68"/>
        <v>544.42500000001439</v>
      </c>
      <c r="B2193" s="2" t="s">
        <v>2192</v>
      </c>
      <c r="D2193" s="1">
        <f t="shared" si="69"/>
        <v>544.17500000001451</v>
      </c>
      <c r="E2193" s="2" t="s">
        <v>2192</v>
      </c>
    </row>
    <row r="2194" spans="1:5" x14ac:dyDescent="0.2">
      <c r="A2194" s="1">
        <f t="shared" si="68"/>
        <v>544.60000000001435</v>
      </c>
      <c r="B2194" s="2" t="s">
        <v>2193</v>
      </c>
      <c r="D2194" s="1">
        <f t="shared" si="69"/>
        <v>544.35000000001446</v>
      </c>
      <c r="E2194" s="2" t="s">
        <v>2193</v>
      </c>
    </row>
    <row r="2195" spans="1:5" x14ac:dyDescent="0.2">
      <c r="A2195" s="1">
        <f t="shared" si="68"/>
        <v>544.7750000000143</v>
      </c>
      <c r="B2195" s="2" t="s">
        <v>2194</v>
      </c>
      <c r="D2195" s="1">
        <f t="shared" si="69"/>
        <v>544.52500000001442</v>
      </c>
      <c r="E2195" s="2" t="s">
        <v>2194</v>
      </c>
    </row>
    <row r="2196" spans="1:5" x14ac:dyDescent="0.2">
      <c r="A2196" s="1">
        <f t="shared" si="68"/>
        <v>544.95000000001426</v>
      </c>
      <c r="B2196" s="2" t="s">
        <v>2195</v>
      </c>
      <c r="D2196" s="1">
        <f t="shared" si="69"/>
        <v>544.70000000001437</v>
      </c>
      <c r="E2196" s="2" t="s">
        <v>2195</v>
      </c>
    </row>
    <row r="2197" spans="1:5" x14ac:dyDescent="0.2">
      <c r="A2197" s="1">
        <f t="shared" si="68"/>
        <v>545.12500000001421</v>
      </c>
      <c r="B2197" s="2" t="s">
        <v>2196</v>
      </c>
      <c r="D2197" s="1">
        <f t="shared" si="69"/>
        <v>544.87500000001432</v>
      </c>
      <c r="E2197" s="2" t="s">
        <v>2196</v>
      </c>
    </row>
    <row r="2198" spans="1:5" x14ac:dyDescent="0.2">
      <c r="A2198" s="1">
        <f t="shared" si="68"/>
        <v>545.30000000001417</v>
      </c>
      <c r="B2198" s="2" t="s">
        <v>2197</v>
      </c>
      <c r="D2198" s="1">
        <f t="shared" si="69"/>
        <v>545.05000000001428</v>
      </c>
      <c r="E2198" s="2" t="s">
        <v>2197</v>
      </c>
    </row>
    <row r="2199" spans="1:5" x14ac:dyDescent="0.2">
      <c r="A2199" s="1">
        <f t="shared" si="68"/>
        <v>545.47500000001412</v>
      </c>
      <c r="B2199" s="2" t="s">
        <v>2198</v>
      </c>
      <c r="D2199" s="1">
        <f t="shared" si="69"/>
        <v>545.22500000001423</v>
      </c>
      <c r="E2199" s="2" t="s">
        <v>2198</v>
      </c>
    </row>
    <row r="2200" spans="1:5" x14ac:dyDescent="0.2">
      <c r="A2200" s="1">
        <f t="shared" si="68"/>
        <v>545.65000000001407</v>
      </c>
      <c r="B2200" s="2" t="s">
        <v>2199</v>
      </c>
      <c r="D2200" s="1">
        <f t="shared" si="69"/>
        <v>545.40000000001419</v>
      </c>
      <c r="E2200" s="2" t="s">
        <v>2199</v>
      </c>
    </row>
    <row r="2201" spans="1:5" x14ac:dyDescent="0.2">
      <c r="A2201" s="1">
        <f t="shared" si="68"/>
        <v>545.82500000001403</v>
      </c>
      <c r="B2201" s="2" t="s">
        <v>2200</v>
      </c>
      <c r="D2201" s="1">
        <f t="shared" si="69"/>
        <v>545.57500000001414</v>
      </c>
      <c r="E2201" s="2" t="s">
        <v>2200</v>
      </c>
    </row>
    <row r="2202" spans="1:5" x14ac:dyDescent="0.2">
      <c r="A2202" s="1">
        <f t="shared" si="68"/>
        <v>546.00000000001398</v>
      </c>
      <c r="B2202" s="2" t="s">
        <v>2201</v>
      </c>
      <c r="D2202" s="1">
        <f t="shared" si="69"/>
        <v>545.7500000000141</v>
      </c>
      <c r="E2202" s="2" t="s">
        <v>2201</v>
      </c>
    </row>
    <row r="2203" spans="1:5" x14ac:dyDescent="0.2">
      <c r="A2203" s="1">
        <f t="shared" si="68"/>
        <v>546.17500000001394</v>
      </c>
      <c r="B2203" s="2" t="s">
        <v>2202</v>
      </c>
      <c r="D2203" s="1">
        <f t="shared" si="69"/>
        <v>545.92500000001405</v>
      </c>
      <c r="E2203" s="2" t="s">
        <v>2202</v>
      </c>
    </row>
    <row r="2204" spans="1:5" x14ac:dyDescent="0.2">
      <c r="A2204" s="1">
        <f t="shared" si="68"/>
        <v>546.35000000001389</v>
      </c>
      <c r="B2204" s="2" t="s">
        <v>2203</v>
      </c>
      <c r="D2204" s="1">
        <f t="shared" si="69"/>
        <v>546.10000000001401</v>
      </c>
      <c r="E2204" s="2" t="s">
        <v>2203</v>
      </c>
    </row>
    <row r="2205" spans="1:5" x14ac:dyDescent="0.2">
      <c r="A2205" s="1">
        <f t="shared" si="68"/>
        <v>546.52500000001385</v>
      </c>
      <c r="B2205" s="2" t="s">
        <v>2204</v>
      </c>
      <c r="D2205" s="1">
        <f t="shared" si="69"/>
        <v>546.27500000001396</v>
      </c>
      <c r="E2205" s="2" t="s">
        <v>2204</v>
      </c>
    </row>
    <row r="2206" spans="1:5" x14ac:dyDescent="0.2">
      <c r="A2206" s="1">
        <f t="shared" si="68"/>
        <v>546.7000000000138</v>
      </c>
      <c r="B2206" s="2" t="s">
        <v>2205</v>
      </c>
      <c r="D2206" s="1">
        <f t="shared" si="69"/>
        <v>546.45000000001392</v>
      </c>
      <c r="E2206" s="2" t="s">
        <v>2205</v>
      </c>
    </row>
    <row r="2207" spans="1:5" x14ac:dyDescent="0.2">
      <c r="A2207" s="1">
        <f t="shared" si="68"/>
        <v>546.87500000001376</v>
      </c>
      <c r="B2207" s="2" t="s">
        <v>2206</v>
      </c>
      <c r="D2207" s="1">
        <f t="shared" si="69"/>
        <v>546.62500000001387</v>
      </c>
      <c r="E2207" s="2" t="s">
        <v>2206</v>
      </c>
    </row>
    <row r="2208" spans="1:5" x14ac:dyDescent="0.2">
      <c r="A2208" s="1">
        <f t="shared" si="68"/>
        <v>547.05000000001371</v>
      </c>
      <c r="B2208" s="2" t="s">
        <v>2207</v>
      </c>
      <c r="D2208" s="1">
        <f t="shared" si="69"/>
        <v>546.80000000001382</v>
      </c>
      <c r="E2208" s="2" t="s">
        <v>2207</v>
      </c>
    </row>
    <row r="2209" spans="1:5" x14ac:dyDescent="0.2">
      <c r="A2209" s="1">
        <f t="shared" si="68"/>
        <v>547.22500000001367</v>
      </c>
      <c r="B2209" s="2" t="s">
        <v>2208</v>
      </c>
      <c r="D2209" s="1">
        <f t="shared" si="69"/>
        <v>546.97500000001378</v>
      </c>
      <c r="E2209" s="2" t="s">
        <v>2208</v>
      </c>
    </row>
    <row r="2210" spans="1:5" x14ac:dyDescent="0.2">
      <c r="A2210" s="1">
        <f t="shared" si="68"/>
        <v>547.40000000001362</v>
      </c>
      <c r="B2210" s="2" t="s">
        <v>2209</v>
      </c>
      <c r="D2210" s="1">
        <f t="shared" si="69"/>
        <v>547.15000000001373</v>
      </c>
      <c r="E2210" s="2" t="s">
        <v>2209</v>
      </c>
    </row>
    <row r="2211" spans="1:5" x14ac:dyDescent="0.2">
      <c r="A2211" s="1">
        <f t="shared" si="68"/>
        <v>547.57500000001357</v>
      </c>
      <c r="B2211" s="2" t="s">
        <v>2210</v>
      </c>
      <c r="D2211" s="1">
        <f t="shared" si="69"/>
        <v>547.32500000001369</v>
      </c>
      <c r="E2211" s="2" t="s">
        <v>2210</v>
      </c>
    </row>
    <row r="2212" spans="1:5" x14ac:dyDescent="0.2">
      <c r="A2212" s="1">
        <f t="shared" si="68"/>
        <v>547.75000000001353</v>
      </c>
      <c r="B2212" s="2" t="s">
        <v>2211</v>
      </c>
      <c r="D2212" s="1">
        <f t="shared" si="69"/>
        <v>547.50000000001364</v>
      </c>
      <c r="E2212" s="2" t="s">
        <v>2211</v>
      </c>
    </row>
    <row r="2213" spans="1:5" x14ac:dyDescent="0.2">
      <c r="A2213" s="1">
        <f t="shared" si="68"/>
        <v>547.92500000001348</v>
      </c>
      <c r="B2213" s="2" t="s">
        <v>2212</v>
      </c>
      <c r="D2213" s="1">
        <f t="shared" si="69"/>
        <v>547.6750000000136</v>
      </c>
      <c r="E2213" s="2" t="s">
        <v>2212</v>
      </c>
    </row>
    <row r="2214" spans="1:5" x14ac:dyDescent="0.2">
      <c r="A2214" s="1">
        <f t="shared" si="68"/>
        <v>548.10000000001344</v>
      </c>
      <c r="B2214" s="2" t="s">
        <v>2213</v>
      </c>
      <c r="D2214" s="1">
        <f t="shared" si="69"/>
        <v>547.85000000001355</v>
      </c>
      <c r="E2214" s="2" t="s">
        <v>2213</v>
      </c>
    </row>
    <row r="2215" spans="1:5" x14ac:dyDescent="0.2">
      <c r="A2215" s="1">
        <f t="shared" si="68"/>
        <v>548.27500000001339</v>
      </c>
      <c r="B2215" s="2" t="s">
        <v>2214</v>
      </c>
      <c r="D2215" s="1">
        <f t="shared" si="69"/>
        <v>548.02500000001351</v>
      </c>
      <c r="E2215" s="2" t="s">
        <v>2214</v>
      </c>
    </row>
    <row r="2216" spans="1:5" x14ac:dyDescent="0.2">
      <c r="A2216" s="1">
        <f t="shared" si="68"/>
        <v>548.45000000001335</v>
      </c>
      <c r="B2216" s="2" t="s">
        <v>2215</v>
      </c>
      <c r="D2216" s="1">
        <f t="shared" si="69"/>
        <v>548.20000000001346</v>
      </c>
      <c r="E2216" s="2" t="s">
        <v>2215</v>
      </c>
    </row>
    <row r="2217" spans="1:5" x14ac:dyDescent="0.2">
      <c r="A2217" s="1">
        <f t="shared" si="68"/>
        <v>548.6250000000133</v>
      </c>
      <c r="B2217" s="2" t="s">
        <v>2216</v>
      </c>
      <c r="D2217" s="1">
        <f t="shared" si="69"/>
        <v>548.37500000001342</v>
      </c>
      <c r="E2217" s="2" t="s">
        <v>2216</v>
      </c>
    </row>
    <row r="2218" spans="1:5" x14ac:dyDescent="0.2">
      <c r="A2218" s="1">
        <f t="shared" si="68"/>
        <v>548.80000000001326</v>
      </c>
      <c r="B2218" s="2" t="s">
        <v>2217</v>
      </c>
      <c r="D2218" s="1">
        <f t="shared" si="69"/>
        <v>548.55000000001337</v>
      </c>
      <c r="E2218" s="2" t="s">
        <v>2217</v>
      </c>
    </row>
    <row r="2219" spans="1:5" x14ac:dyDescent="0.2">
      <c r="A2219" s="1">
        <f t="shared" si="68"/>
        <v>548.97500000001321</v>
      </c>
      <c r="B2219" s="2" t="s">
        <v>2218</v>
      </c>
      <c r="D2219" s="1">
        <f t="shared" si="69"/>
        <v>548.72500000001332</v>
      </c>
      <c r="E2219" s="2" t="s">
        <v>2218</v>
      </c>
    </row>
    <row r="2220" spans="1:5" x14ac:dyDescent="0.2">
      <c r="A2220" s="1">
        <f t="shared" si="68"/>
        <v>549.15000000001316</v>
      </c>
      <c r="B2220" s="2" t="s">
        <v>2219</v>
      </c>
      <c r="D2220" s="1">
        <f t="shared" si="69"/>
        <v>548.90000000001328</v>
      </c>
      <c r="E2220" s="2" t="s">
        <v>2219</v>
      </c>
    </row>
    <row r="2221" spans="1:5" x14ac:dyDescent="0.2">
      <c r="A2221" s="1">
        <f t="shared" si="68"/>
        <v>549.32500000001312</v>
      </c>
      <c r="B2221" s="2" t="s">
        <v>2220</v>
      </c>
      <c r="D2221" s="1">
        <f t="shared" si="69"/>
        <v>549.07500000001323</v>
      </c>
      <c r="E2221" s="2" t="s">
        <v>2220</v>
      </c>
    </row>
    <row r="2222" spans="1:5" x14ac:dyDescent="0.2">
      <c r="A2222" s="1">
        <f t="shared" si="68"/>
        <v>549.50000000001307</v>
      </c>
      <c r="B2222" s="2" t="s">
        <v>2221</v>
      </c>
      <c r="D2222" s="1">
        <f t="shared" si="69"/>
        <v>549.25000000001319</v>
      </c>
      <c r="E2222" s="2" t="s">
        <v>2221</v>
      </c>
    </row>
    <row r="2223" spans="1:5" x14ac:dyDescent="0.2">
      <c r="A2223" s="1">
        <f t="shared" si="68"/>
        <v>549.67500000001303</v>
      </c>
      <c r="B2223" s="2" t="s">
        <v>2222</v>
      </c>
      <c r="D2223" s="1">
        <f t="shared" si="69"/>
        <v>549.42500000001314</v>
      </c>
      <c r="E2223" s="2" t="s">
        <v>2222</v>
      </c>
    </row>
    <row r="2224" spans="1:5" x14ac:dyDescent="0.2">
      <c r="A2224" s="1">
        <f t="shared" si="68"/>
        <v>549.85000000001298</v>
      </c>
      <c r="B2224" s="2" t="s">
        <v>2223</v>
      </c>
      <c r="D2224" s="1">
        <f t="shared" si="69"/>
        <v>549.6000000000131</v>
      </c>
      <c r="E2224" s="2" t="s">
        <v>2223</v>
      </c>
    </row>
    <row r="2225" spans="1:5" x14ac:dyDescent="0.2">
      <c r="A2225" s="1">
        <f t="shared" si="68"/>
        <v>550.02500000001294</v>
      </c>
      <c r="B2225" s="2" t="s">
        <v>2224</v>
      </c>
      <c r="D2225" s="1">
        <f t="shared" si="69"/>
        <v>549.77500000001305</v>
      </c>
      <c r="E2225" s="2" t="s">
        <v>2224</v>
      </c>
    </row>
    <row r="2226" spans="1:5" x14ac:dyDescent="0.2">
      <c r="A2226" s="1">
        <f t="shared" si="68"/>
        <v>550.20000000001289</v>
      </c>
      <c r="B2226" s="2" t="s">
        <v>2225</v>
      </c>
      <c r="D2226" s="1">
        <f t="shared" si="69"/>
        <v>549.95000000001301</v>
      </c>
      <c r="E2226" s="2" t="s">
        <v>2225</v>
      </c>
    </row>
    <row r="2227" spans="1:5" x14ac:dyDescent="0.2">
      <c r="A2227" s="1">
        <f t="shared" si="68"/>
        <v>550.37500000001285</v>
      </c>
      <c r="B2227" s="2" t="s">
        <v>2226</v>
      </c>
      <c r="D2227" s="1">
        <f t="shared" si="69"/>
        <v>550.12500000001296</v>
      </c>
      <c r="E2227" s="2" t="s">
        <v>2226</v>
      </c>
    </row>
    <row r="2228" spans="1:5" x14ac:dyDescent="0.2">
      <c r="A2228" s="1">
        <f t="shared" si="68"/>
        <v>550.5500000000128</v>
      </c>
      <c r="B2228" s="2" t="s">
        <v>2227</v>
      </c>
      <c r="D2228" s="1">
        <f t="shared" si="69"/>
        <v>550.30000000001291</v>
      </c>
      <c r="E2228" s="2" t="s">
        <v>2227</v>
      </c>
    </row>
    <row r="2229" spans="1:5" x14ac:dyDescent="0.2">
      <c r="A2229" s="1">
        <f t="shared" si="68"/>
        <v>550.72500000001276</v>
      </c>
      <c r="B2229" s="2" t="s">
        <v>2228</v>
      </c>
      <c r="D2229" s="1">
        <f t="shared" si="69"/>
        <v>550.47500000001287</v>
      </c>
      <c r="E2229" s="2" t="s">
        <v>2228</v>
      </c>
    </row>
    <row r="2230" spans="1:5" x14ac:dyDescent="0.2">
      <c r="A2230" s="1">
        <f t="shared" si="68"/>
        <v>550.90000000001271</v>
      </c>
      <c r="B2230" s="2" t="s">
        <v>2229</v>
      </c>
      <c r="D2230" s="1">
        <f t="shared" si="69"/>
        <v>550.65000000001282</v>
      </c>
      <c r="E2230" s="2" t="s">
        <v>2229</v>
      </c>
    </row>
    <row r="2231" spans="1:5" x14ac:dyDescent="0.2">
      <c r="A2231" s="1">
        <f t="shared" si="68"/>
        <v>551.07500000001266</v>
      </c>
      <c r="B2231" s="2" t="s">
        <v>2230</v>
      </c>
      <c r="D2231" s="1">
        <f t="shared" si="69"/>
        <v>550.82500000001278</v>
      </c>
      <c r="E2231" s="2" t="s">
        <v>2230</v>
      </c>
    </row>
    <row r="2232" spans="1:5" x14ac:dyDescent="0.2">
      <c r="A2232" s="1">
        <f t="shared" si="68"/>
        <v>551.25000000001262</v>
      </c>
      <c r="B2232" s="2" t="s">
        <v>2231</v>
      </c>
      <c r="D2232" s="1">
        <f t="shared" si="69"/>
        <v>551.00000000001273</v>
      </c>
      <c r="E2232" s="2" t="s">
        <v>2231</v>
      </c>
    </row>
    <row r="2233" spans="1:5" x14ac:dyDescent="0.2">
      <c r="A2233" s="1">
        <f t="shared" si="68"/>
        <v>551.42500000001257</v>
      </c>
      <c r="B2233" s="2" t="s">
        <v>2232</v>
      </c>
      <c r="D2233" s="1">
        <f t="shared" si="69"/>
        <v>551.17500000001269</v>
      </c>
      <c r="E2233" s="2" t="s">
        <v>2232</v>
      </c>
    </row>
    <row r="2234" spans="1:5" x14ac:dyDescent="0.2">
      <c r="A2234" s="1">
        <f t="shared" si="68"/>
        <v>551.60000000001253</v>
      </c>
      <c r="B2234" s="2" t="s">
        <v>2233</v>
      </c>
      <c r="D2234" s="1">
        <f t="shared" si="69"/>
        <v>551.35000000001264</v>
      </c>
      <c r="E2234" s="2" t="s">
        <v>2233</v>
      </c>
    </row>
    <row r="2235" spans="1:5" x14ac:dyDescent="0.2">
      <c r="A2235" s="1">
        <f t="shared" si="68"/>
        <v>551.77500000001248</v>
      </c>
      <c r="B2235" s="2" t="s">
        <v>2234</v>
      </c>
      <c r="D2235" s="1">
        <f t="shared" si="69"/>
        <v>551.5250000000126</v>
      </c>
      <c r="E2235" s="2" t="s">
        <v>2234</v>
      </c>
    </row>
    <row r="2236" spans="1:5" x14ac:dyDescent="0.2">
      <c r="A2236" s="1">
        <f t="shared" si="68"/>
        <v>551.95000000001244</v>
      </c>
      <c r="B2236" s="2" t="s">
        <v>2235</v>
      </c>
      <c r="D2236" s="1">
        <f t="shared" si="69"/>
        <v>551.70000000001255</v>
      </c>
      <c r="E2236" s="2" t="s">
        <v>2235</v>
      </c>
    </row>
    <row r="2237" spans="1:5" x14ac:dyDescent="0.2">
      <c r="A2237" s="1">
        <f t="shared" si="68"/>
        <v>552.12500000001239</v>
      </c>
      <c r="B2237" s="2" t="s">
        <v>2236</v>
      </c>
      <c r="D2237" s="1">
        <f t="shared" si="69"/>
        <v>551.87500000001251</v>
      </c>
      <c r="E2237" s="2" t="s">
        <v>2236</v>
      </c>
    </row>
    <row r="2238" spans="1:5" x14ac:dyDescent="0.2">
      <c r="A2238" s="1">
        <f t="shared" si="68"/>
        <v>552.30000000001235</v>
      </c>
      <c r="B2238" s="2" t="s">
        <v>2237</v>
      </c>
      <c r="D2238" s="1">
        <f t="shared" si="69"/>
        <v>552.05000000001246</v>
      </c>
      <c r="E2238" s="2" t="s">
        <v>2237</v>
      </c>
    </row>
    <row r="2239" spans="1:5" x14ac:dyDescent="0.2">
      <c r="A2239" s="1">
        <f t="shared" si="68"/>
        <v>552.4750000000123</v>
      </c>
      <c r="B2239" s="2" t="s">
        <v>2238</v>
      </c>
      <c r="D2239" s="1">
        <f t="shared" si="69"/>
        <v>552.22500000001241</v>
      </c>
      <c r="E2239" s="2" t="s">
        <v>2238</v>
      </c>
    </row>
    <row r="2240" spans="1:5" x14ac:dyDescent="0.2">
      <c r="A2240" s="1">
        <f t="shared" si="68"/>
        <v>552.65000000001226</v>
      </c>
      <c r="B2240" s="2" t="s">
        <v>2239</v>
      </c>
      <c r="D2240" s="1">
        <f t="shared" si="69"/>
        <v>552.40000000001237</v>
      </c>
      <c r="E2240" s="2" t="s">
        <v>2239</v>
      </c>
    </row>
    <row r="2241" spans="1:5" x14ac:dyDescent="0.2">
      <c r="A2241" s="1">
        <f t="shared" si="68"/>
        <v>552.82500000001221</v>
      </c>
      <c r="B2241" s="2" t="s">
        <v>2240</v>
      </c>
      <c r="D2241" s="1">
        <f t="shared" si="69"/>
        <v>552.57500000001232</v>
      </c>
      <c r="E2241" s="2" t="s">
        <v>2240</v>
      </c>
    </row>
    <row r="2242" spans="1:5" x14ac:dyDescent="0.2">
      <c r="A2242" s="1">
        <f t="shared" si="68"/>
        <v>553.00000000001216</v>
      </c>
      <c r="B2242" s="2" t="s">
        <v>2241</v>
      </c>
      <c r="D2242" s="1">
        <f t="shared" si="69"/>
        <v>552.75000000001228</v>
      </c>
      <c r="E2242" s="2" t="s">
        <v>2241</v>
      </c>
    </row>
    <row r="2243" spans="1:5" x14ac:dyDescent="0.2">
      <c r="A2243" s="1">
        <f t="shared" si="68"/>
        <v>553.17500000001212</v>
      </c>
      <c r="B2243" s="2" t="s">
        <v>2242</v>
      </c>
      <c r="D2243" s="1">
        <f t="shared" si="69"/>
        <v>552.92500000001223</v>
      </c>
      <c r="E2243" s="2" t="s">
        <v>2242</v>
      </c>
    </row>
    <row r="2244" spans="1:5" x14ac:dyDescent="0.2">
      <c r="A2244" s="1">
        <f t="shared" ref="A2244:A2307" si="70">A2243+0.175</f>
        <v>553.35000000001207</v>
      </c>
      <c r="B2244" s="2" t="s">
        <v>2243</v>
      </c>
      <c r="D2244" s="1">
        <f t="shared" ref="D2244:D2307" si="71">D2243+0.175</f>
        <v>553.10000000001219</v>
      </c>
      <c r="E2244" s="2" t="s">
        <v>2243</v>
      </c>
    </row>
    <row r="2245" spans="1:5" x14ac:dyDescent="0.2">
      <c r="A2245" s="1">
        <f t="shared" si="70"/>
        <v>553.52500000001203</v>
      </c>
      <c r="B2245" s="2" t="s">
        <v>2244</v>
      </c>
      <c r="D2245" s="1">
        <f t="shared" si="71"/>
        <v>553.27500000001214</v>
      </c>
      <c r="E2245" s="2" t="s">
        <v>2244</v>
      </c>
    </row>
    <row r="2246" spans="1:5" x14ac:dyDescent="0.2">
      <c r="A2246" s="1">
        <f t="shared" si="70"/>
        <v>553.70000000001198</v>
      </c>
      <c r="B2246" s="2" t="s">
        <v>2245</v>
      </c>
      <c r="D2246" s="1">
        <f t="shared" si="71"/>
        <v>553.4500000000121</v>
      </c>
      <c r="E2246" s="2" t="s">
        <v>2245</v>
      </c>
    </row>
    <row r="2247" spans="1:5" x14ac:dyDescent="0.2">
      <c r="A2247" s="1">
        <f t="shared" si="70"/>
        <v>553.87500000001194</v>
      </c>
      <c r="B2247" s="2" t="s">
        <v>2246</v>
      </c>
      <c r="D2247" s="1">
        <f t="shared" si="71"/>
        <v>553.62500000001205</v>
      </c>
      <c r="E2247" s="2" t="s">
        <v>2246</v>
      </c>
    </row>
    <row r="2248" spans="1:5" x14ac:dyDescent="0.2">
      <c r="A2248" s="1">
        <f t="shared" si="70"/>
        <v>554.05000000001189</v>
      </c>
      <c r="B2248" s="2" t="s">
        <v>2247</v>
      </c>
      <c r="D2248" s="1">
        <f t="shared" si="71"/>
        <v>553.80000000001201</v>
      </c>
      <c r="E2248" s="2" t="s">
        <v>2247</v>
      </c>
    </row>
    <row r="2249" spans="1:5" x14ac:dyDescent="0.2">
      <c r="A2249" s="1">
        <f t="shared" si="70"/>
        <v>554.22500000001185</v>
      </c>
      <c r="B2249" s="2" t="s">
        <v>2248</v>
      </c>
      <c r="D2249" s="1">
        <f t="shared" si="71"/>
        <v>553.97500000001196</v>
      </c>
      <c r="E2249" s="2" t="s">
        <v>2248</v>
      </c>
    </row>
    <row r="2250" spans="1:5" x14ac:dyDescent="0.2">
      <c r="A2250" s="1">
        <f t="shared" si="70"/>
        <v>554.4000000000118</v>
      </c>
      <c r="B2250" s="2" t="s">
        <v>2249</v>
      </c>
      <c r="D2250" s="1">
        <f t="shared" si="71"/>
        <v>554.15000000001191</v>
      </c>
      <c r="E2250" s="2" t="s">
        <v>2249</v>
      </c>
    </row>
    <row r="2251" spans="1:5" x14ac:dyDescent="0.2">
      <c r="A2251" s="1">
        <f t="shared" si="70"/>
        <v>554.57500000001176</v>
      </c>
      <c r="B2251" s="2" t="s">
        <v>2250</v>
      </c>
      <c r="D2251" s="1">
        <f t="shared" si="71"/>
        <v>554.32500000001187</v>
      </c>
      <c r="E2251" s="2" t="s">
        <v>2250</v>
      </c>
    </row>
    <row r="2252" spans="1:5" x14ac:dyDescent="0.2">
      <c r="A2252" s="1">
        <f t="shared" si="70"/>
        <v>554.75000000001171</v>
      </c>
      <c r="B2252" s="2" t="s">
        <v>2251</v>
      </c>
      <c r="D2252" s="1">
        <f t="shared" si="71"/>
        <v>554.50000000001182</v>
      </c>
      <c r="E2252" s="2" t="s">
        <v>2251</v>
      </c>
    </row>
    <row r="2253" spans="1:5" x14ac:dyDescent="0.2">
      <c r="A2253" s="1">
        <f t="shared" si="70"/>
        <v>554.92500000001166</v>
      </c>
      <c r="B2253" s="2" t="s">
        <v>2252</v>
      </c>
      <c r="D2253" s="1">
        <f t="shared" si="71"/>
        <v>554.67500000001178</v>
      </c>
      <c r="E2253" s="2" t="s">
        <v>2252</v>
      </c>
    </row>
    <row r="2254" spans="1:5" x14ac:dyDescent="0.2">
      <c r="A2254" s="1">
        <f t="shared" si="70"/>
        <v>555.10000000001162</v>
      </c>
      <c r="B2254" s="2" t="s">
        <v>2253</v>
      </c>
      <c r="D2254" s="1">
        <f t="shared" si="71"/>
        <v>554.85000000001173</v>
      </c>
      <c r="E2254" s="2" t="s">
        <v>2253</v>
      </c>
    </row>
    <row r="2255" spans="1:5" x14ac:dyDescent="0.2">
      <c r="A2255" s="1">
        <f t="shared" si="70"/>
        <v>555.27500000001157</v>
      </c>
      <c r="B2255" s="2" t="s">
        <v>2254</v>
      </c>
      <c r="D2255" s="1">
        <f t="shared" si="71"/>
        <v>555.02500000001169</v>
      </c>
      <c r="E2255" s="2" t="s">
        <v>2254</v>
      </c>
    </row>
    <row r="2256" spans="1:5" x14ac:dyDescent="0.2">
      <c r="A2256" s="1">
        <f t="shared" si="70"/>
        <v>555.45000000001153</v>
      </c>
      <c r="B2256" s="2" t="s">
        <v>2255</v>
      </c>
      <c r="D2256" s="1">
        <f t="shared" si="71"/>
        <v>555.20000000001164</v>
      </c>
      <c r="E2256" s="2" t="s">
        <v>2255</v>
      </c>
    </row>
    <row r="2257" spans="1:5" x14ac:dyDescent="0.2">
      <c r="A2257" s="1">
        <f t="shared" si="70"/>
        <v>555.62500000001148</v>
      </c>
      <c r="B2257" s="2" t="s">
        <v>2256</v>
      </c>
      <c r="D2257" s="1">
        <f t="shared" si="71"/>
        <v>555.3750000000116</v>
      </c>
      <c r="E2257" s="2" t="s">
        <v>2256</v>
      </c>
    </row>
    <row r="2258" spans="1:5" x14ac:dyDescent="0.2">
      <c r="A2258" s="1">
        <f t="shared" si="70"/>
        <v>555.80000000001144</v>
      </c>
      <c r="B2258" s="2" t="s">
        <v>2257</v>
      </c>
      <c r="D2258" s="1">
        <f t="shared" si="71"/>
        <v>555.55000000001155</v>
      </c>
      <c r="E2258" s="2" t="s">
        <v>2257</v>
      </c>
    </row>
    <row r="2259" spans="1:5" x14ac:dyDescent="0.2">
      <c r="A2259" s="1">
        <f t="shared" si="70"/>
        <v>555.97500000001139</v>
      </c>
      <c r="B2259" s="2" t="s">
        <v>2258</v>
      </c>
      <c r="D2259" s="1">
        <f t="shared" si="71"/>
        <v>555.72500000001151</v>
      </c>
      <c r="E2259" s="2" t="s">
        <v>2258</v>
      </c>
    </row>
    <row r="2260" spans="1:5" x14ac:dyDescent="0.2">
      <c r="A2260" s="1">
        <f t="shared" si="70"/>
        <v>556.15000000001135</v>
      </c>
      <c r="B2260" s="2" t="s">
        <v>2259</v>
      </c>
      <c r="D2260" s="1">
        <f t="shared" si="71"/>
        <v>555.90000000001146</v>
      </c>
      <c r="E2260" s="2" t="s">
        <v>2259</v>
      </c>
    </row>
    <row r="2261" spans="1:5" x14ac:dyDescent="0.2">
      <c r="A2261" s="1">
        <f t="shared" si="70"/>
        <v>556.3250000000113</v>
      </c>
      <c r="B2261" s="2" t="s">
        <v>2260</v>
      </c>
      <c r="D2261" s="1">
        <f t="shared" si="71"/>
        <v>556.07500000001141</v>
      </c>
      <c r="E2261" s="2" t="s">
        <v>2260</v>
      </c>
    </row>
    <row r="2262" spans="1:5" x14ac:dyDescent="0.2">
      <c r="A2262" s="1">
        <f t="shared" si="70"/>
        <v>556.50000000001125</v>
      </c>
      <c r="B2262" s="2" t="s">
        <v>2261</v>
      </c>
      <c r="D2262" s="1">
        <f t="shared" si="71"/>
        <v>556.25000000001137</v>
      </c>
      <c r="E2262" s="2" t="s">
        <v>2261</v>
      </c>
    </row>
    <row r="2263" spans="1:5" x14ac:dyDescent="0.2">
      <c r="A2263" s="1">
        <f t="shared" si="70"/>
        <v>556.67500000001121</v>
      </c>
      <c r="B2263" s="2" t="s">
        <v>2262</v>
      </c>
      <c r="D2263" s="1">
        <f t="shared" si="71"/>
        <v>556.42500000001132</v>
      </c>
      <c r="E2263" s="2" t="s">
        <v>2262</v>
      </c>
    </row>
    <row r="2264" spans="1:5" x14ac:dyDescent="0.2">
      <c r="A2264" s="1">
        <f t="shared" si="70"/>
        <v>556.85000000001116</v>
      </c>
      <c r="B2264" s="2" t="s">
        <v>2263</v>
      </c>
      <c r="D2264" s="1">
        <f t="shared" si="71"/>
        <v>556.60000000001128</v>
      </c>
      <c r="E2264" s="2" t="s">
        <v>2263</v>
      </c>
    </row>
    <row r="2265" spans="1:5" x14ac:dyDescent="0.2">
      <c r="A2265" s="1">
        <f t="shared" si="70"/>
        <v>557.02500000001112</v>
      </c>
      <c r="B2265" s="2" t="s">
        <v>2264</v>
      </c>
      <c r="D2265" s="1">
        <f t="shared" si="71"/>
        <v>556.77500000001123</v>
      </c>
      <c r="E2265" s="2" t="s">
        <v>2264</v>
      </c>
    </row>
    <row r="2266" spans="1:5" x14ac:dyDescent="0.2">
      <c r="A2266" s="1">
        <f t="shared" si="70"/>
        <v>557.20000000001107</v>
      </c>
      <c r="B2266" s="2" t="s">
        <v>2265</v>
      </c>
      <c r="D2266" s="1">
        <f t="shared" si="71"/>
        <v>556.95000000001119</v>
      </c>
      <c r="E2266" s="2" t="s">
        <v>2265</v>
      </c>
    </row>
    <row r="2267" spans="1:5" x14ac:dyDescent="0.2">
      <c r="A2267" s="1">
        <f t="shared" si="70"/>
        <v>557.37500000001103</v>
      </c>
      <c r="B2267" s="2" t="s">
        <v>2266</v>
      </c>
      <c r="D2267" s="1">
        <f t="shared" si="71"/>
        <v>557.12500000001114</v>
      </c>
      <c r="E2267" s="2" t="s">
        <v>2266</v>
      </c>
    </row>
    <row r="2268" spans="1:5" x14ac:dyDescent="0.2">
      <c r="A2268" s="1">
        <f t="shared" si="70"/>
        <v>557.55000000001098</v>
      </c>
      <c r="B2268" s="2" t="s">
        <v>2267</v>
      </c>
      <c r="D2268" s="1">
        <f t="shared" si="71"/>
        <v>557.3000000000111</v>
      </c>
      <c r="E2268" s="2" t="s">
        <v>2267</v>
      </c>
    </row>
    <row r="2269" spans="1:5" x14ac:dyDescent="0.2">
      <c r="A2269" s="1">
        <f t="shared" si="70"/>
        <v>557.72500000001094</v>
      </c>
      <c r="B2269" s="2" t="s">
        <v>2268</v>
      </c>
      <c r="D2269" s="1">
        <f t="shared" si="71"/>
        <v>557.47500000001105</v>
      </c>
      <c r="E2269" s="2" t="s">
        <v>2268</v>
      </c>
    </row>
    <row r="2270" spans="1:5" x14ac:dyDescent="0.2">
      <c r="A2270" s="1">
        <f t="shared" si="70"/>
        <v>557.90000000001089</v>
      </c>
      <c r="B2270" s="2" t="s">
        <v>2269</v>
      </c>
      <c r="D2270" s="1">
        <f t="shared" si="71"/>
        <v>557.650000000011</v>
      </c>
      <c r="E2270" s="2" t="s">
        <v>2269</v>
      </c>
    </row>
    <row r="2271" spans="1:5" x14ac:dyDescent="0.2">
      <c r="A2271" s="1">
        <f t="shared" si="70"/>
        <v>558.07500000001085</v>
      </c>
      <c r="B2271" s="2" t="s">
        <v>2270</v>
      </c>
      <c r="D2271" s="1">
        <f t="shared" si="71"/>
        <v>557.82500000001096</v>
      </c>
      <c r="E2271" s="2" t="s">
        <v>2270</v>
      </c>
    </row>
    <row r="2272" spans="1:5" x14ac:dyDescent="0.2">
      <c r="A2272" s="1">
        <f t="shared" si="70"/>
        <v>558.2500000000108</v>
      </c>
      <c r="B2272" s="2" t="s">
        <v>2271</v>
      </c>
      <c r="D2272" s="1">
        <f t="shared" si="71"/>
        <v>558.00000000001091</v>
      </c>
      <c r="E2272" s="2" t="s">
        <v>2271</v>
      </c>
    </row>
    <row r="2273" spans="1:5" x14ac:dyDescent="0.2">
      <c r="A2273" s="1">
        <f t="shared" si="70"/>
        <v>558.42500000001075</v>
      </c>
      <c r="B2273" s="2" t="s">
        <v>2272</v>
      </c>
      <c r="D2273" s="1">
        <f t="shared" si="71"/>
        <v>558.17500000001087</v>
      </c>
      <c r="E2273" s="2" t="s">
        <v>2272</v>
      </c>
    </row>
    <row r="2274" spans="1:5" x14ac:dyDescent="0.2">
      <c r="A2274" s="1">
        <f t="shared" si="70"/>
        <v>558.60000000001071</v>
      </c>
      <c r="B2274" s="2" t="s">
        <v>2273</v>
      </c>
      <c r="D2274" s="1">
        <f t="shared" si="71"/>
        <v>558.35000000001082</v>
      </c>
      <c r="E2274" s="2" t="s">
        <v>2273</v>
      </c>
    </row>
    <row r="2275" spans="1:5" x14ac:dyDescent="0.2">
      <c r="A2275" s="1">
        <f t="shared" si="70"/>
        <v>558.77500000001066</v>
      </c>
      <c r="B2275" s="2" t="s">
        <v>2274</v>
      </c>
      <c r="D2275" s="1">
        <f t="shared" si="71"/>
        <v>558.52500000001078</v>
      </c>
      <c r="E2275" s="2" t="s">
        <v>2274</v>
      </c>
    </row>
    <row r="2276" spans="1:5" x14ac:dyDescent="0.2">
      <c r="A2276" s="1">
        <f t="shared" si="70"/>
        <v>558.95000000001062</v>
      </c>
      <c r="B2276" s="2" t="s">
        <v>2275</v>
      </c>
      <c r="D2276" s="1">
        <f t="shared" si="71"/>
        <v>558.70000000001073</v>
      </c>
      <c r="E2276" s="2" t="s">
        <v>2275</v>
      </c>
    </row>
    <row r="2277" spans="1:5" x14ac:dyDescent="0.2">
      <c r="A2277" s="1">
        <f t="shared" si="70"/>
        <v>559.12500000001057</v>
      </c>
      <c r="B2277" s="2" t="s">
        <v>2276</v>
      </c>
      <c r="D2277" s="1">
        <f t="shared" si="71"/>
        <v>558.87500000001069</v>
      </c>
      <c r="E2277" s="2" t="s">
        <v>2276</v>
      </c>
    </row>
    <row r="2278" spans="1:5" x14ac:dyDescent="0.2">
      <c r="A2278" s="1">
        <f t="shared" si="70"/>
        <v>559.30000000001053</v>
      </c>
      <c r="B2278" s="2" t="s">
        <v>2277</v>
      </c>
      <c r="D2278" s="1">
        <f t="shared" si="71"/>
        <v>559.05000000001064</v>
      </c>
      <c r="E2278" s="2" t="s">
        <v>2277</v>
      </c>
    </row>
    <row r="2279" spans="1:5" x14ac:dyDescent="0.2">
      <c r="A2279" s="1">
        <f t="shared" si="70"/>
        <v>559.47500000001048</v>
      </c>
      <c r="B2279" s="2" t="s">
        <v>2278</v>
      </c>
      <c r="D2279" s="1">
        <f t="shared" si="71"/>
        <v>559.2250000000106</v>
      </c>
      <c r="E2279" s="2" t="s">
        <v>2278</v>
      </c>
    </row>
    <row r="2280" spans="1:5" x14ac:dyDescent="0.2">
      <c r="A2280" s="1">
        <f t="shared" si="70"/>
        <v>559.65000000001044</v>
      </c>
      <c r="B2280" s="2" t="s">
        <v>2279</v>
      </c>
      <c r="D2280" s="1">
        <f t="shared" si="71"/>
        <v>559.40000000001055</v>
      </c>
      <c r="E2280" s="2" t="s">
        <v>2279</v>
      </c>
    </row>
    <row r="2281" spans="1:5" x14ac:dyDescent="0.2">
      <c r="A2281" s="1">
        <f t="shared" si="70"/>
        <v>559.82500000001039</v>
      </c>
      <c r="B2281" s="2" t="s">
        <v>2280</v>
      </c>
      <c r="D2281" s="1">
        <f t="shared" si="71"/>
        <v>559.5750000000105</v>
      </c>
      <c r="E2281" s="2" t="s">
        <v>2280</v>
      </c>
    </row>
    <row r="2282" spans="1:5" x14ac:dyDescent="0.2">
      <c r="A2282" s="1">
        <f t="shared" si="70"/>
        <v>560.00000000001035</v>
      </c>
      <c r="B2282" s="2" t="s">
        <v>2281</v>
      </c>
      <c r="D2282" s="1">
        <f t="shared" si="71"/>
        <v>559.75000000001046</v>
      </c>
      <c r="E2282" s="2" t="s">
        <v>2281</v>
      </c>
    </row>
    <row r="2283" spans="1:5" x14ac:dyDescent="0.2">
      <c r="A2283" s="1">
        <f t="shared" si="70"/>
        <v>560.1750000000103</v>
      </c>
      <c r="B2283" s="2" t="s">
        <v>2282</v>
      </c>
      <c r="D2283" s="1">
        <f t="shared" si="71"/>
        <v>559.92500000001041</v>
      </c>
      <c r="E2283" s="2" t="s">
        <v>2282</v>
      </c>
    </row>
    <row r="2284" spans="1:5" x14ac:dyDescent="0.2">
      <c r="A2284" s="1">
        <f t="shared" si="70"/>
        <v>560.35000000001025</v>
      </c>
      <c r="B2284" s="2" t="s">
        <v>2283</v>
      </c>
      <c r="D2284" s="1">
        <f t="shared" si="71"/>
        <v>560.10000000001037</v>
      </c>
      <c r="E2284" s="2" t="s">
        <v>2283</v>
      </c>
    </row>
    <row r="2285" spans="1:5" x14ac:dyDescent="0.2">
      <c r="A2285" s="1">
        <f t="shared" si="70"/>
        <v>560.52500000001021</v>
      </c>
      <c r="B2285" s="2" t="s">
        <v>2284</v>
      </c>
      <c r="D2285" s="1">
        <f t="shared" si="71"/>
        <v>560.27500000001032</v>
      </c>
      <c r="E2285" s="2" t="s">
        <v>2284</v>
      </c>
    </row>
    <row r="2286" spans="1:5" x14ac:dyDescent="0.2">
      <c r="A2286" s="1">
        <f t="shared" si="70"/>
        <v>560.70000000001016</v>
      </c>
      <c r="B2286" s="2" t="s">
        <v>2285</v>
      </c>
      <c r="D2286" s="1">
        <f t="shared" si="71"/>
        <v>560.45000000001028</v>
      </c>
      <c r="E2286" s="2" t="s">
        <v>2285</v>
      </c>
    </row>
    <row r="2287" spans="1:5" x14ac:dyDescent="0.2">
      <c r="A2287" s="1">
        <f t="shared" si="70"/>
        <v>560.87500000001012</v>
      </c>
      <c r="B2287" s="2" t="s">
        <v>2286</v>
      </c>
      <c r="D2287" s="1">
        <f t="shared" si="71"/>
        <v>560.62500000001023</v>
      </c>
      <c r="E2287" s="2" t="s">
        <v>2286</v>
      </c>
    </row>
    <row r="2288" spans="1:5" x14ac:dyDescent="0.2">
      <c r="A2288" s="1">
        <f t="shared" si="70"/>
        <v>561.05000000001007</v>
      </c>
      <c r="B2288" s="2" t="s">
        <v>2287</v>
      </c>
      <c r="D2288" s="1">
        <f t="shared" si="71"/>
        <v>560.80000000001019</v>
      </c>
      <c r="E2288" s="2" t="s">
        <v>2287</v>
      </c>
    </row>
    <row r="2289" spans="1:5" x14ac:dyDescent="0.2">
      <c r="A2289" s="1">
        <f t="shared" si="70"/>
        <v>561.22500000001003</v>
      </c>
      <c r="B2289" s="2" t="s">
        <v>2288</v>
      </c>
      <c r="D2289" s="1">
        <f t="shared" si="71"/>
        <v>560.97500000001014</v>
      </c>
      <c r="E2289" s="2" t="s">
        <v>2288</v>
      </c>
    </row>
    <row r="2290" spans="1:5" x14ac:dyDescent="0.2">
      <c r="A2290" s="1">
        <f t="shared" si="70"/>
        <v>561.40000000000998</v>
      </c>
      <c r="B2290" s="2" t="s">
        <v>2289</v>
      </c>
      <c r="D2290" s="1">
        <f t="shared" si="71"/>
        <v>561.1500000000101</v>
      </c>
      <c r="E2290" s="2" t="s">
        <v>2289</v>
      </c>
    </row>
    <row r="2291" spans="1:5" x14ac:dyDescent="0.2">
      <c r="A2291" s="1">
        <f t="shared" si="70"/>
        <v>561.57500000000994</v>
      </c>
      <c r="B2291" s="2" t="s">
        <v>2290</v>
      </c>
      <c r="D2291" s="1">
        <f t="shared" si="71"/>
        <v>561.32500000001005</v>
      </c>
      <c r="E2291" s="2" t="s">
        <v>2290</v>
      </c>
    </row>
    <row r="2292" spans="1:5" x14ac:dyDescent="0.2">
      <c r="A2292" s="1">
        <f t="shared" si="70"/>
        <v>561.75000000000989</v>
      </c>
      <c r="B2292" s="2" t="s">
        <v>2291</v>
      </c>
      <c r="D2292" s="1">
        <f t="shared" si="71"/>
        <v>561.50000000001</v>
      </c>
      <c r="E2292" s="2" t="s">
        <v>2291</v>
      </c>
    </row>
    <row r="2293" spans="1:5" x14ac:dyDescent="0.2">
      <c r="A2293" s="1">
        <f t="shared" si="70"/>
        <v>561.92500000000985</v>
      </c>
      <c r="B2293" s="2" t="s">
        <v>2292</v>
      </c>
      <c r="D2293" s="1">
        <f t="shared" si="71"/>
        <v>561.67500000000996</v>
      </c>
      <c r="E2293" s="2" t="s">
        <v>2292</v>
      </c>
    </row>
    <row r="2294" spans="1:5" x14ac:dyDescent="0.2">
      <c r="A2294" s="1">
        <f t="shared" si="70"/>
        <v>562.1000000000098</v>
      </c>
      <c r="B2294" s="2" t="s">
        <v>2293</v>
      </c>
      <c r="D2294" s="1">
        <f t="shared" si="71"/>
        <v>561.85000000000991</v>
      </c>
      <c r="E2294" s="2" t="s">
        <v>2293</v>
      </c>
    </row>
    <row r="2295" spans="1:5" x14ac:dyDescent="0.2">
      <c r="A2295" s="1">
        <f t="shared" si="70"/>
        <v>562.27500000000975</v>
      </c>
      <c r="B2295" s="2" t="s">
        <v>2294</v>
      </c>
      <c r="D2295" s="1">
        <f t="shared" si="71"/>
        <v>562.02500000000987</v>
      </c>
      <c r="E2295" s="2" t="s">
        <v>2294</v>
      </c>
    </row>
    <row r="2296" spans="1:5" x14ac:dyDescent="0.2">
      <c r="A2296" s="1">
        <f t="shared" si="70"/>
        <v>562.45000000000971</v>
      </c>
      <c r="B2296" s="2" t="s">
        <v>2295</v>
      </c>
      <c r="D2296" s="1">
        <f t="shared" si="71"/>
        <v>562.20000000000982</v>
      </c>
      <c r="E2296" s="2" t="s">
        <v>2295</v>
      </c>
    </row>
    <row r="2297" spans="1:5" x14ac:dyDescent="0.2">
      <c r="A2297" s="1">
        <f t="shared" si="70"/>
        <v>562.62500000000966</v>
      </c>
      <c r="B2297" s="2" t="s">
        <v>2296</v>
      </c>
      <c r="D2297" s="1">
        <f t="shared" si="71"/>
        <v>562.37500000000978</v>
      </c>
      <c r="E2297" s="2" t="s">
        <v>2296</v>
      </c>
    </row>
    <row r="2298" spans="1:5" x14ac:dyDescent="0.2">
      <c r="A2298" s="1">
        <f t="shared" si="70"/>
        <v>562.80000000000962</v>
      </c>
      <c r="B2298" s="2" t="s">
        <v>2297</v>
      </c>
      <c r="D2298" s="1">
        <f t="shared" si="71"/>
        <v>562.55000000000973</v>
      </c>
      <c r="E2298" s="2" t="s">
        <v>2297</v>
      </c>
    </row>
    <row r="2299" spans="1:5" x14ac:dyDescent="0.2">
      <c r="A2299" s="1">
        <f t="shared" si="70"/>
        <v>562.97500000000957</v>
      </c>
      <c r="B2299" s="2" t="s">
        <v>2298</v>
      </c>
      <c r="D2299" s="1">
        <f t="shared" si="71"/>
        <v>562.72500000000969</v>
      </c>
      <c r="E2299" s="2" t="s">
        <v>2298</v>
      </c>
    </row>
    <row r="2300" spans="1:5" x14ac:dyDescent="0.2">
      <c r="A2300" s="1">
        <f t="shared" si="70"/>
        <v>563.15000000000953</v>
      </c>
      <c r="B2300" s="2" t="s">
        <v>2299</v>
      </c>
      <c r="D2300" s="1">
        <f t="shared" si="71"/>
        <v>562.90000000000964</v>
      </c>
      <c r="E2300" s="2" t="s">
        <v>2299</v>
      </c>
    </row>
    <row r="2301" spans="1:5" x14ac:dyDescent="0.2">
      <c r="A2301" s="1">
        <f t="shared" si="70"/>
        <v>563.32500000000948</v>
      </c>
      <c r="B2301" s="2" t="s">
        <v>2300</v>
      </c>
      <c r="D2301" s="1">
        <f t="shared" si="71"/>
        <v>563.0750000000096</v>
      </c>
      <c r="E2301" s="2" t="s">
        <v>2300</v>
      </c>
    </row>
    <row r="2302" spans="1:5" x14ac:dyDescent="0.2">
      <c r="A2302" s="1">
        <f t="shared" si="70"/>
        <v>563.50000000000944</v>
      </c>
      <c r="B2302" s="2" t="s">
        <v>2301</v>
      </c>
      <c r="D2302" s="1">
        <f t="shared" si="71"/>
        <v>563.25000000000955</v>
      </c>
      <c r="E2302" s="2" t="s">
        <v>2301</v>
      </c>
    </row>
    <row r="2303" spans="1:5" x14ac:dyDescent="0.2">
      <c r="A2303" s="1">
        <f t="shared" si="70"/>
        <v>563.67500000000939</v>
      </c>
      <c r="B2303" s="2" t="s">
        <v>2302</v>
      </c>
      <c r="D2303" s="1">
        <f t="shared" si="71"/>
        <v>563.4250000000095</v>
      </c>
      <c r="E2303" s="2" t="s">
        <v>2302</v>
      </c>
    </row>
    <row r="2304" spans="1:5" x14ac:dyDescent="0.2">
      <c r="A2304" s="1">
        <f t="shared" si="70"/>
        <v>563.85000000000935</v>
      </c>
      <c r="B2304" s="2" t="s">
        <v>2303</v>
      </c>
      <c r="D2304" s="1">
        <f t="shared" si="71"/>
        <v>563.60000000000946</v>
      </c>
      <c r="E2304" s="2" t="s">
        <v>2303</v>
      </c>
    </row>
    <row r="2305" spans="1:5" x14ac:dyDescent="0.2">
      <c r="A2305" s="1">
        <f t="shared" si="70"/>
        <v>564.0250000000093</v>
      </c>
      <c r="B2305" s="2" t="s">
        <v>2304</v>
      </c>
      <c r="D2305" s="1">
        <f t="shared" si="71"/>
        <v>563.77500000000941</v>
      </c>
      <c r="E2305" s="2" t="s">
        <v>2304</v>
      </c>
    </row>
    <row r="2306" spans="1:5" x14ac:dyDescent="0.2">
      <c r="A2306" s="1">
        <f t="shared" si="70"/>
        <v>564.20000000000925</v>
      </c>
      <c r="B2306" s="2" t="s">
        <v>2305</v>
      </c>
      <c r="D2306" s="1">
        <f t="shared" si="71"/>
        <v>563.95000000000937</v>
      </c>
      <c r="E2306" s="2" t="s">
        <v>2305</v>
      </c>
    </row>
    <row r="2307" spans="1:5" x14ac:dyDescent="0.2">
      <c r="A2307" s="1">
        <f t="shared" si="70"/>
        <v>564.37500000000921</v>
      </c>
      <c r="B2307" s="2" t="s">
        <v>2306</v>
      </c>
      <c r="D2307" s="1">
        <f t="shared" si="71"/>
        <v>564.12500000000932</v>
      </c>
      <c r="E2307" s="2" t="s">
        <v>2306</v>
      </c>
    </row>
    <row r="2308" spans="1:5" x14ac:dyDescent="0.2">
      <c r="A2308" s="1">
        <f t="shared" ref="A2308:A2371" si="72">A2307+0.175</f>
        <v>564.55000000000916</v>
      </c>
      <c r="B2308" s="2" t="s">
        <v>2307</v>
      </c>
      <c r="D2308" s="1">
        <f t="shared" ref="D2308:D2371" si="73">D2307+0.175</f>
        <v>564.30000000000928</v>
      </c>
      <c r="E2308" s="2" t="s">
        <v>2307</v>
      </c>
    </row>
    <row r="2309" spans="1:5" x14ac:dyDescent="0.2">
      <c r="A2309" s="1">
        <f t="shared" si="72"/>
        <v>564.72500000000912</v>
      </c>
      <c r="B2309" s="2" t="s">
        <v>2308</v>
      </c>
      <c r="D2309" s="1">
        <f t="shared" si="73"/>
        <v>564.47500000000923</v>
      </c>
      <c r="E2309" s="2" t="s">
        <v>2308</v>
      </c>
    </row>
    <row r="2310" spans="1:5" x14ac:dyDescent="0.2">
      <c r="A2310" s="1">
        <f t="shared" si="72"/>
        <v>564.90000000000907</v>
      </c>
      <c r="B2310" s="2" t="s">
        <v>2309</v>
      </c>
      <c r="D2310" s="1">
        <f t="shared" si="73"/>
        <v>564.65000000000919</v>
      </c>
      <c r="E2310" s="2" t="s">
        <v>2309</v>
      </c>
    </row>
    <row r="2311" spans="1:5" x14ac:dyDescent="0.2">
      <c r="A2311" s="1">
        <f t="shared" si="72"/>
        <v>565.07500000000903</v>
      </c>
      <c r="B2311" s="2" t="s">
        <v>2310</v>
      </c>
      <c r="D2311" s="1">
        <f t="shared" si="73"/>
        <v>564.82500000000914</v>
      </c>
      <c r="E2311" s="2" t="s">
        <v>2310</v>
      </c>
    </row>
    <row r="2312" spans="1:5" x14ac:dyDescent="0.2">
      <c r="A2312" s="1">
        <f t="shared" si="72"/>
        <v>565.25000000000898</v>
      </c>
      <c r="B2312" s="2" t="s">
        <v>2311</v>
      </c>
      <c r="D2312" s="1">
        <f t="shared" si="73"/>
        <v>565.00000000000909</v>
      </c>
      <c r="E2312" s="2" t="s">
        <v>2311</v>
      </c>
    </row>
    <row r="2313" spans="1:5" x14ac:dyDescent="0.2">
      <c r="A2313" s="1">
        <f t="shared" si="72"/>
        <v>565.42500000000894</v>
      </c>
      <c r="B2313" s="2" t="s">
        <v>2312</v>
      </c>
      <c r="D2313" s="1">
        <f t="shared" si="73"/>
        <v>565.17500000000905</v>
      </c>
      <c r="E2313" s="2" t="s">
        <v>2312</v>
      </c>
    </row>
    <row r="2314" spans="1:5" x14ac:dyDescent="0.2">
      <c r="A2314" s="1">
        <f t="shared" si="72"/>
        <v>565.60000000000889</v>
      </c>
      <c r="B2314" s="2" t="s">
        <v>2313</v>
      </c>
      <c r="D2314" s="1">
        <f t="shared" si="73"/>
        <v>565.350000000009</v>
      </c>
      <c r="E2314" s="2" t="s">
        <v>2313</v>
      </c>
    </row>
    <row r="2315" spans="1:5" x14ac:dyDescent="0.2">
      <c r="A2315" s="1">
        <f t="shared" si="72"/>
        <v>565.77500000000884</v>
      </c>
      <c r="B2315" s="2" t="s">
        <v>2314</v>
      </c>
      <c r="D2315" s="1">
        <f t="shared" si="73"/>
        <v>565.52500000000896</v>
      </c>
      <c r="E2315" s="2" t="s">
        <v>2314</v>
      </c>
    </row>
    <row r="2316" spans="1:5" x14ac:dyDescent="0.2">
      <c r="A2316" s="1">
        <f t="shared" si="72"/>
        <v>565.9500000000088</v>
      </c>
      <c r="B2316" s="2" t="s">
        <v>2315</v>
      </c>
      <c r="D2316" s="1">
        <f t="shared" si="73"/>
        <v>565.70000000000891</v>
      </c>
      <c r="E2316" s="2" t="s">
        <v>2315</v>
      </c>
    </row>
    <row r="2317" spans="1:5" x14ac:dyDescent="0.2">
      <c r="A2317" s="1">
        <f t="shared" si="72"/>
        <v>566.12500000000875</v>
      </c>
      <c r="B2317" s="2" t="s">
        <v>2316</v>
      </c>
      <c r="D2317" s="1">
        <f t="shared" si="73"/>
        <v>565.87500000000887</v>
      </c>
      <c r="E2317" s="2" t="s">
        <v>2316</v>
      </c>
    </row>
    <row r="2318" spans="1:5" x14ac:dyDescent="0.2">
      <c r="A2318" s="1">
        <f t="shared" si="72"/>
        <v>566.30000000000871</v>
      </c>
      <c r="B2318" s="2" t="s">
        <v>2317</v>
      </c>
      <c r="D2318" s="1">
        <f t="shared" si="73"/>
        <v>566.05000000000882</v>
      </c>
      <c r="E2318" s="2" t="s">
        <v>2317</v>
      </c>
    </row>
    <row r="2319" spans="1:5" x14ac:dyDescent="0.2">
      <c r="A2319" s="1">
        <f t="shared" si="72"/>
        <v>566.47500000000866</v>
      </c>
      <c r="B2319" s="2" t="s">
        <v>2318</v>
      </c>
      <c r="D2319" s="1">
        <f t="shared" si="73"/>
        <v>566.22500000000878</v>
      </c>
      <c r="E2319" s="2" t="s">
        <v>2318</v>
      </c>
    </row>
    <row r="2320" spans="1:5" x14ac:dyDescent="0.2">
      <c r="A2320" s="1">
        <f t="shared" si="72"/>
        <v>566.65000000000862</v>
      </c>
      <c r="B2320" s="2" t="s">
        <v>2319</v>
      </c>
      <c r="D2320" s="1">
        <f t="shared" si="73"/>
        <v>566.40000000000873</v>
      </c>
      <c r="E2320" s="2" t="s">
        <v>2319</v>
      </c>
    </row>
    <row r="2321" spans="1:5" x14ac:dyDescent="0.2">
      <c r="A2321" s="1">
        <f t="shared" si="72"/>
        <v>566.82500000000857</v>
      </c>
      <c r="B2321" s="2" t="s">
        <v>2320</v>
      </c>
      <c r="D2321" s="1">
        <f t="shared" si="73"/>
        <v>566.57500000000869</v>
      </c>
      <c r="E2321" s="2" t="s">
        <v>2320</v>
      </c>
    </row>
    <row r="2322" spans="1:5" x14ac:dyDescent="0.2">
      <c r="A2322" s="1">
        <f t="shared" si="72"/>
        <v>567.00000000000853</v>
      </c>
      <c r="B2322" s="2" t="s">
        <v>2321</v>
      </c>
      <c r="D2322" s="1">
        <f t="shared" si="73"/>
        <v>566.75000000000864</v>
      </c>
      <c r="E2322" s="2" t="s">
        <v>2321</v>
      </c>
    </row>
    <row r="2323" spans="1:5" x14ac:dyDescent="0.2">
      <c r="A2323" s="1">
        <f t="shared" si="72"/>
        <v>567.17500000000848</v>
      </c>
      <c r="B2323" s="2" t="s">
        <v>2322</v>
      </c>
      <c r="D2323" s="1">
        <f t="shared" si="73"/>
        <v>566.92500000000859</v>
      </c>
      <c r="E2323" s="2" t="s">
        <v>2322</v>
      </c>
    </row>
    <row r="2324" spans="1:5" x14ac:dyDescent="0.2">
      <c r="A2324" s="1">
        <f t="shared" si="72"/>
        <v>567.35000000000844</v>
      </c>
      <c r="B2324" s="2" t="s">
        <v>2323</v>
      </c>
      <c r="D2324" s="1">
        <f t="shared" si="73"/>
        <v>567.10000000000855</v>
      </c>
      <c r="E2324" s="2" t="s">
        <v>2323</v>
      </c>
    </row>
    <row r="2325" spans="1:5" x14ac:dyDescent="0.2">
      <c r="A2325" s="1">
        <f t="shared" si="72"/>
        <v>567.52500000000839</v>
      </c>
      <c r="B2325" s="2" t="s">
        <v>2324</v>
      </c>
      <c r="D2325" s="1">
        <f t="shared" si="73"/>
        <v>567.2750000000085</v>
      </c>
      <c r="E2325" s="2" t="s">
        <v>2324</v>
      </c>
    </row>
    <row r="2326" spans="1:5" x14ac:dyDescent="0.2">
      <c r="A2326" s="1">
        <f t="shared" si="72"/>
        <v>567.70000000000834</v>
      </c>
      <c r="B2326" s="2" t="s">
        <v>2325</v>
      </c>
      <c r="D2326" s="1">
        <f t="shared" si="73"/>
        <v>567.45000000000846</v>
      </c>
      <c r="E2326" s="2" t="s">
        <v>2325</v>
      </c>
    </row>
    <row r="2327" spans="1:5" x14ac:dyDescent="0.2">
      <c r="A2327" s="1">
        <f t="shared" si="72"/>
        <v>567.8750000000083</v>
      </c>
      <c r="B2327" s="2" t="s">
        <v>2326</v>
      </c>
      <c r="D2327" s="1">
        <f t="shared" si="73"/>
        <v>567.62500000000841</v>
      </c>
      <c r="E2327" s="2" t="s">
        <v>2326</v>
      </c>
    </row>
    <row r="2328" spans="1:5" x14ac:dyDescent="0.2">
      <c r="A2328" s="1">
        <f t="shared" si="72"/>
        <v>568.05000000000825</v>
      </c>
      <c r="B2328" s="2" t="s">
        <v>2327</v>
      </c>
      <c r="D2328" s="1">
        <f t="shared" si="73"/>
        <v>567.80000000000837</v>
      </c>
      <c r="E2328" s="2" t="s">
        <v>2327</v>
      </c>
    </row>
    <row r="2329" spans="1:5" x14ac:dyDescent="0.2">
      <c r="A2329" s="1">
        <f t="shared" si="72"/>
        <v>568.22500000000821</v>
      </c>
      <c r="B2329" s="2" t="s">
        <v>2328</v>
      </c>
      <c r="D2329" s="1">
        <f t="shared" si="73"/>
        <v>567.97500000000832</v>
      </c>
      <c r="E2329" s="2" t="s">
        <v>2328</v>
      </c>
    </row>
    <row r="2330" spans="1:5" x14ac:dyDescent="0.2">
      <c r="A2330" s="1">
        <f t="shared" si="72"/>
        <v>568.40000000000816</v>
      </c>
      <c r="B2330" s="2" t="s">
        <v>2329</v>
      </c>
      <c r="D2330" s="1">
        <f t="shared" si="73"/>
        <v>568.15000000000828</v>
      </c>
      <c r="E2330" s="2" t="s">
        <v>2329</v>
      </c>
    </row>
    <row r="2331" spans="1:5" x14ac:dyDescent="0.2">
      <c r="A2331" s="1">
        <f t="shared" si="72"/>
        <v>568.57500000000812</v>
      </c>
      <c r="B2331" s="2" t="s">
        <v>2330</v>
      </c>
      <c r="D2331" s="1">
        <f t="shared" si="73"/>
        <v>568.32500000000823</v>
      </c>
      <c r="E2331" s="2" t="s">
        <v>2330</v>
      </c>
    </row>
    <row r="2332" spans="1:5" x14ac:dyDescent="0.2">
      <c r="A2332" s="1">
        <f t="shared" si="72"/>
        <v>568.75000000000807</v>
      </c>
      <c r="B2332" s="2" t="s">
        <v>2331</v>
      </c>
      <c r="D2332" s="1">
        <f t="shared" si="73"/>
        <v>568.50000000000819</v>
      </c>
      <c r="E2332" s="2" t="s">
        <v>2331</v>
      </c>
    </row>
    <row r="2333" spans="1:5" x14ac:dyDescent="0.2">
      <c r="A2333" s="1">
        <f t="shared" si="72"/>
        <v>568.92500000000803</v>
      </c>
      <c r="B2333" s="2" t="s">
        <v>2332</v>
      </c>
      <c r="D2333" s="1">
        <f t="shared" si="73"/>
        <v>568.67500000000814</v>
      </c>
      <c r="E2333" s="2" t="s">
        <v>2332</v>
      </c>
    </row>
    <row r="2334" spans="1:5" x14ac:dyDescent="0.2">
      <c r="A2334" s="1">
        <f t="shared" si="72"/>
        <v>569.10000000000798</v>
      </c>
      <c r="B2334" s="2" t="s">
        <v>2333</v>
      </c>
      <c r="D2334" s="1">
        <f t="shared" si="73"/>
        <v>568.85000000000809</v>
      </c>
      <c r="E2334" s="2" t="s">
        <v>2333</v>
      </c>
    </row>
    <row r="2335" spans="1:5" x14ac:dyDescent="0.2">
      <c r="A2335" s="1">
        <f t="shared" si="72"/>
        <v>569.27500000000794</v>
      </c>
      <c r="B2335" s="2" t="s">
        <v>2334</v>
      </c>
      <c r="D2335" s="1">
        <f t="shared" si="73"/>
        <v>569.02500000000805</v>
      </c>
      <c r="E2335" s="2" t="s">
        <v>2334</v>
      </c>
    </row>
    <row r="2336" spans="1:5" x14ac:dyDescent="0.2">
      <c r="A2336" s="1">
        <f t="shared" si="72"/>
        <v>569.45000000000789</v>
      </c>
      <c r="B2336" s="2" t="s">
        <v>2335</v>
      </c>
      <c r="D2336" s="1">
        <f t="shared" si="73"/>
        <v>569.200000000008</v>
      </c>
      <c r="E2336" s="2" t="s">
        <v>2335</v>
      </c>
    </row>
    <row r="2337" spans="1:5" x14ac:dyDescent="0.2">
      <c r="A2337" s="1">
        <f t="shared" si="72"/>
        <v>569.62500000000784</v>
      </c>
      <c r="B2337" s="2" t="s">
        <v>2336</v>
      </c>
      <c r="D2337" s="1">
        <f t="shared" si="73"/>
        <v>569.37500000000796</v>
      </c>
      <c r="E2337" s="2" t="s">
        <v>2336</v>
      </c>
    </row>
    <row r="2338" spans="1:5" x14ac:dyDescent="0.2">
      <c r="A2338" s="1">
        <f t="shared" si="72"/>
        <v>569.8000000000078</v>
      </c>
      <c r="B2338" s="2" t="s">
        <v>2337</v>
      </c>
      <c r="D2338" s="1">
        <f t="shared" si="73"/>
        <v>569.55000000000791</v>
      </c>
      <c r="E2338" s="2" t="s">
        <v>2337</v>
      </c>
    </row>
    <row r="2339" spans="1:5" x14ac:dyDescent="0.2">
      <c r="A2339" s="1">
        <f t="shared" si="72"/>
        <v>569.97500000000775</v>
      </c>
      <c r="B2339" s="2" t="s">
        <v>2338</v>
      </c>
      <c r="D2339" s="1">
        <f t="shared" si="73"/>
        <v>569.72500000000787</v>
      </c>
      <c r="E2339" s="2" t="s">
        <v>2338</v>
      </c>
    </row>
    <row r="2340" spans="1:5" x14ac:dyDescent="0.2">
      <c r="A2340" s="1">
        <f t="shared" si="72"/>
        <v>570.15000000000771</v>
      </c>
      <c r="B2340" s="2" t="s">
        <v>2339</v>
      </c>
      <c r="D2340" s="1">
        <f t="shared" si="73"/>
        <v>569.90000000000782</v>
      </c>
      <c r="E2340" s="2" t="s">
        <v>2339</v>
      </c>
    </row>
    <row r="2341" spans="1:5" x14ac:dyDescent="0.2">
      <c r="A2341" s="1">
        <f t="shared" si="72"/>
        <v>570.32500000000766</v>
      </c>
      <c r="B2341" s="2" t="s">
        <v>2340</v>
      </c>
      <c r="D2341" s="1">
        <f t="shared" si="73"/>
        <v>570.07500000000778</v>
      </c>
      <c r="E2341" s="2" t="s">
        <v>2340</v>
      </c>
    </row>
    <row r="2342" spans="1:5" x14ac:dyDescent="0.2">
      <c r="A2342" s="1">
        <f t="shared" si="72"/>
        <v>570.50000000000762</v>
      </c>
      <c r="B2342" s="2" t="s">
        <v>2341</v>
      </c>
      <c r="D2342" s="1">
        <f t="shared" si="73"/>
        <v>570.25000000000773</v>
      </c>
      <c r="E2342" s="2" t="s">
        <v>2341</v>
      </c>
    </row>
    <row r="2343" spans="1:5" x14ac:dyDescent="0.2">
      <c r="A2343" s="1">
        <f t="shared" si="72"/>
        <v>570.67500000000757</v>
      </c>
      <c r="B2343" s="2" t="s">
        <v>2342</v>
      </c>
      <c r="D2343" s="1">
        <f t="shared" si="73"/>
        <v>570.42500000000769</v>
      </c>
      <c r="E2343" s="2" t="s">
        <v>2342</v>
      </c>
    </row>
    <row r="2344" spans="1:5" x14ac:dyDescent="0.2">
      <c r="A2344" s="1">
        <f t="shared" si="72"/>
        <v>570.85000000000753</v>
      </c>
      <c r="B2344" s="2" t="s">
        <v>2343</v>
      </c>
      <c r="D2344" s="1">
        <f t="shared" si="73"/>
        <v>570.60000000000764</v>
      </c>
      <c r="E2344" s="2" t="s">
        <v>2343</v>
      </c>
    </row>
    <row r="2345" spans="1:5" x14ac:dyDescent="0.2">
      <c r="A2345" s="1">
        <f t="shared" si="72"/>
        <v>571.02500000000748</v>
      </c>
      <c r="B2345" s="2" t="s">
        <v>2344</v>
      </c>
      <c r="D2345" s="1">
        <f t="shared" si="73"/>
        <v>570.77500000000759</v>
      </c>
      <c r="E2345" s="2" t="s">
        <v>2344</v>
      </c>
    </row>
    <row r="2346" spans="1:5" x14ac:dyDescent="0.2">
      <c r="A2346" s="1">
        <f t="shared" si="72"/>
        <v>571.20000000000744</v>
      </c>
      <c r="B2346" s="2" t="s">
        <v>2345</v>
      </c>
      <c r="D2346" s="1">
        <f t="shared" si="73"/>
        <v>570.95000000000755</v>
      </c>
      <c r="E2346" s="2" t="s">
        <v>2345</v>
      </c>
    </row>
    <row r="2347" spans="1:5" x14ac:dyDescent="0.2">
      <c r="A2347" s="1">
        <f t="shared" si="72"/>
        <v>571.37500000000739</v>
      </c>
      <c r="B2347" s="2" t="s">
        <v>2346</v>
      </c>
      <c r="D2347" s="1">
        <f t="shared" si="73"/>
        <v>571.1250000000075</v>
      </c>
      <c r="E2347" s="2" t="s">
        <v>2346</v>
      </c>
    </row>
    <row r="2348" spans="1:5" x14ac:dyDescent="0.2">
      <c r="A2348" s="1">
        <f t="shared" si="72"/>
        <v>571.55000000000734</v>
      </c>
      <c r="B2348" s="2" t="s">
        <v>2347</v>
      </c>
      <c r="D2348" s="1">
        <f t="shared" si="73"/>
        <v>571.30000000000746</v>
      </c>
      <c r="E2348" s="2" t="s">
        <v>2347</v>
      </c>
    </row>
    <row r="2349" spans="1:5" x14ac:dyDescent="0.2">
      <c r="A2349" s="1">
        <f t="shared" si="72"/>
        <v>571.7250000000073</v>
      </c>
      <c r="B2349" s="2" t="s">
        <v>2348</v>
      </c>
      <c r="D2349" s="1">
        <f t="shared" si="73"/>
        <v>571.47500000000741</v>
      </c>
      <c r="E2349" s="2" t="s">
        <v>2348</v>
      </c>
    </row>
    <row r="2350" spans="1:5" x14ac:dyDescent="0.2">
      <c r="A2350" s="1">
        <f t="shared" si="72"/>
        <v>571.90000000000725</v>
      </c>
      <c r="B2350" s="2" t="s">
        <v>2349</v>
      </c>
      <c r="D2350" s="1">
        <f t="shared" si="73"/>
        <v>571.65000000000737</v>
      </c>
      <c r="E2350" s="2" t="s">
        <v>2349</v>
      </c>
    </row>
    <row r="2351" spans="1:5" x14ac:dyDescent="0.2">
      <c r="A2351" s="1">
        <f t="shared" si="72"/>
        <v>572.07500000000721</v>
      </c>
      <c r="B2351" s="2" t="s">
        <v>2350</v>
      </c>
      <c r="D2351" s="1">
        <f t="shared" si="73"/>
        <v>571.82500000000732</v>
      </c>
      <c r="E2351" s="2" t="s">
        <v>2350</v>
      </c>
    </row>
    <row r="2352" spans="1:5" x14ac:dyDescent="0.2">
      <c r="A2352" s="1">
        <f t="shared" si="72"/>
        <v>572.25000000000716</v>
      </c>
      <c r="B2352" s="2" t="s">
        <v>2351</v>
      </c>
      <c r="D2352" s="1">
        <f t="shared" si="73"/>
        <v>572.00000000000728</v>
      </c>
      <c r="E2352" s="2" t="s">
        <v>2351</v>
      </c>
    </row>
    <row r="2353" spans="1:5" x14ac:dyDescent="0.2">
      <c r="A2353" s="1">
        <f t="shared" si="72"/>
        <v>572.42500000000712</v>
      </c>
      <c r="B2353" s="2" t="s">
        <v>2352</v>
      </c>
      <c r="D2353" s="1">
        <f t="shared" si="73"/>
        <v>572.17500000000723</v>
      </c>
      <c r="E2353" s="2" t="s">
        <v>2352</v>
      </c>
    </row>
    <row r="2354" spans="1:5" x14ac:dyDescent="0.2">
      <c r="A2354" s="1">
        <f t="shared" si="72"/>
        <v>572.60000000000707</v>
      </c>
      <c r="B2354" s="2" t="s">
        <v>2353</v>
      </c>
      <c r="D2354" s="1">
        <f t="shared" si="73"/>
        <v>572.35000000000719</v>
      </c>
      <c r="E2354" s="2" t="s">
        <v>2353</v>
      </c>
    </row>
    <row r="2355" spans="1:5" x14ac:dyDescent="0.2">
      <c r="A2355" s="1">
        <f t="shared" si="72"/>
        <v>572.77500000000703</v>
      </c>
      <c r="B2355" s="2" t="s">
        <v>2354</v>
      </c>
      <c r="D2355" s="1">
        <f t="shared" si="73"/>
        <v>572.52500000000714</v>
      </c>
      <c r="E2355" s="2" t="s">
        <v>2354</v>
      </c>
    </row>
    <row r="2356" spans="1:5" x14ac:dyDescent="0.2">
      <c r="A2356" s="1">
        <f t="shared" si="72"/>
        <v>572.95000000000698</v>
      </c>
      <c r="B2356" s="2" t="s">
        <v>2355</v>
      </c>
      <c r="D2356" s="1">
        <f t="shared" si="73"/>
        <v>572.70000000000709</v>
      </c>
      <c r="E2356" s="2" t="s">
        <v>2355</v>
      </c>
    </row>
    <row r="2357" spans="1:5" x14ac:dyDescent="0.2">
      <c r="A2357" s="1">
        <f t="shared" si="72"/>
        <v>573.12500000000693</v>
      </c>
      <c r="B2357" s="2" t="s">
        <v>2356</v>
      </c>
      <c r="D2357" s="1">
        <f t="shared" si="73"/>
        <v>572.87500000000705</v>
      </c>
      <c r="E2357" s="2" t="s">
        <v>2356</v>
      </c>
    </row>
    <row r="2358" spans="1:5" x14ac:dyDescent="0.2">
      <c r="A2358" s="1">
        <f t="shared" si="72"/>
        <v>573.30000000000689</v>
      </c>
      <c r="B2358" s="2" t="s">
        <v>2357</v>
      </c>
      <c r="D2358" s="1">
        <f t="shared" si="73"/>
        <v>573.050000000007</v>
      </c>
      <c r="E2358" s="2" t="s">
        <v>2357</v>
      </c>
    </row>
    <row r="2359" spans="1:5" x14ac:dyDescent="0.2">
      <c r="A2359" s="1">
        <f t="shared" si="72"/>
        <v>573.47500000000684</v>
      </c>
      <c r="B2359" s="2" t="s">
        <v>2358</v>
      </c>
      <c r="D2359" s="1">
        <f t="shared" si="73"/>
        <v>573.22500000000696</v>
      </c>
      <c r="E2359" s="2" t="s">
        <v>2358</v>
      </c>
    </row>
    <row r="2360" spans="1:5" x14ac:dyDescent="0.2">
      <c r="A2360" s="1">
        <f t="shared" si="72"/>
        <v>573.6500000000068</v>
      </c>
      <c r="B2360" s="2" t="s">
        <v>2359</v>
      </c>
      <c r="D2360" s="1">
        <f t="shared" si="73"/>
        <v>573.40000000000691</v>
      </c>
      <c r="E2360" s="2" t="s">
        <v>2359</v>
      </c>
    </row>
    <row r="2361" spans="1:5" x14ac:dyDescent="0.2">
      <c r="A2361" s="1">
        <f t="shared" si="72"/>
        <v>573.82500000000675</v>
      </c>
      <c r="B2361" s="2" t="s">
        <v>2360</v>
      </c>
      <c r="D2361" s="1">
        <f t="shared" si="73"/>
        <v>573.57500000000687</v>
      </c>
      <c r="E2361" s="2" t="s">
        <v>2360</v>
      </c>
    </row>
    <row r="2362" spans="1:5" x14ac:dyDescent="0.2">
      <c r="A2362" s="1">
        <f t="shared" si="72"/>
        <v>574.00000000000671</v>
      </c>
      <c r="B2362" s="2" t="s">
        <v>2361</v>
      </c>
      <c r="D2362" s="1">
        <f t="shared" si="73"/>
        <v>573.75000000000682</v>
      </c>
      <c r="E2362" s="2" t="s">
        <v>2361</v>
      </c>
    </row>
    <row r="2363" spans="1:5" x14ac:dyDescent="0.2">
      <c r="A2363" s="1">
        <f t="shared" si="72"/>
        <v>574.17500000000666</v>
      </c>
      <c r="B2363" s="2" t="s">
        <v>2362</v>
      </c>
      <c r="D2363" s="1">
        <f t="shared" si="73"/>
        <v>573.92500000000678</v>
      </c>
      <c r="E2363" s="2" t="s">
        <v>2362</v>
      </c>
    </row>
    <row r="2364" spans="1:5" x14ac:dyDescent="0.2">
      <c r="A2364" s="1">
        <f t="shared" si="72"/>
        <v>574.35000000000662</v>
      </c>
      <c r="B2364" s="2" t="s">
        <v>2363</v>
      </c>
      <c r="D2364" s="1">
        <f t="shared" si="73"/>
        <v>574.10000000000673</v>
      </c>
      <c r="E2364" s="2" t="s">
        <v>2363</v>
      </c>
    </row>
    <row r="2365" spans="1:5" x14ac:dyDescent="0.2">
      <c r="A2365" s="1">
        <f t="shared" si="72"/>
        <v>574.52500000000657</v>
      </c>
      <c r="B2365" s="2" t="s">
        <v>2364</v>
      </c>
      <c r="D2365" s="1">
        <f t="shared" si="73"/>
        <v>574.27500000000668</v>
      </c>
      <c r="E2365" s="2" t="s">
        <v>2364</v>
      </c>
    </row>
    <row r="2366" spans="1:5" x14ac:dyDescent="0.2">
      <c r="A2366" s="1">
        <f t="shared" si="72"/>
        <v>574.70000000000653</v>
      </c>
      <c r="B2366" s="2" t="s">
        <v>2365</v>
      </c>
      <c r="D2366" s="1">
        <f t="shared" si="73"/>
        <v>574.45000000000664</v>
      </c>
      <c r="E2366" s="2" t="s">
        <v>2365</v>
      </c>
    </row>
    <row r="2367" spans="1:5" x14ac:dyDescent="0.2">
      <c r="A2367" s="1">
        <f t="shared" si="72"/>
        <v>574.87500000000648</v>
      </c>
      <c r="B2367" s="2" t="s">
        <v>2366</v>
      </c>
      <c r="D2367" s="1">
        <f t="shared" si="73"/>
        <v>574.62500000000659</v>
      </c>
      <c r="E2367" s="2" t="s">
        <v>2366</v>
      </c>
    </row>
    <row r="2368" spans="1:5" x14ac:dyDescent="0.2">
      <c r="A2368" s="1">
        <f t="shared" si="72"/>
        <v>575.05000000000643</v>
      </c>
      <c r="B2368" s="2" t="s">
        <v>2367</v>
      </c>
      <c r="D2368" s="1">
        <f t="shared" si="73"/>
        <v>574.80000000000655</v>
      </c>
      <c r="E2368" s="2" t="s">
        <v>2367</v>
      </c>
    </row>
    <row r="2369" spans="1:5" x14ac:dyDescent="0.2">
      <c r="A2369" s="1">
        <f t="shared" si="72"/>
        <v>575.22500000000639</v>
      </c>
      <c r="B2369" s="2" t="s">
        <v>2368</v>
      </c>
      <c r="D2369" s="1">
        <f t="shared" si="73"/>
        <v>574.9750000000065</v>
      </c>
      <c r="E2369" s="2" t="s">
        <v>2368</v>
      </c>
    </row>
    <row r="2370" spans="1:5" x14ac:dyDescent="0.2">
      <c r="A2370" s="1">
        <f t="shared" si="72"/>
        <v>575.40000000000634</v>
      </c>
      <c r="B2370" s="2" t="s">
        <v>2369</v>
      </c>
      <c r="D2370" s="1">
        <f t="shared" si="73"/>
        <v>575.15000000000646</v>
      </c>
      <c r="E2370" s="2" t="s">
        <v>2369</v>
      </c>
    </row>
    <row r="2371" spans="1:5" x14ac:dyDescent="0.2">
      <c r="A2371" s="1">
        <f t="shared" si="72"/>
        <v>575.5750000000063</v>
      </c>
      <c r="B2371" s="2" t="s">
        <v>2370</v>
      </c>
      <c r="D2371" s="1">
        <f t="shared" si="73"/>
        <v>575.32500000000641</v>
      </c>
      <c r="E2371" s="2" t="s">
        <v>2370</v>
      </c>
    </row>
    <row r="2372" spans="1:5" x14ac:dyDescent="0.2">
      <c r="A2372" s="1">
        <f t="shared" ref="A2372:A2435" si="74">A2371+0.175</f>
        <v>575.75000000000625</v>
      </c>
      <c r="B2372" s="2" t="s">
        <v>2371</v>
      </c>
      <c r="D2372" s="1">
        <f t="shared" ref="D2372:D2435" si="75">D2371+0.175</f>
        <v>575.50000000000637</v>
      </c>
      <c r="E2372" s="2" t="s">
        <v>2371</v>
      </c>
    </row>
    <row r="2373" spans="1:5" x14ac:dyDescent="0.2">
      <c r="A2373" s="1">
        <f t="shared" si="74"/>
        <v>575.92500000000621</v>
      </c>
      <c r="B2373" s="2" t="s">
        <v>2372</v>
      </c>
      <c r="D2373" s="1">
        <f t="shared" si="75"/>
        <v>575.67500000000632</v>
      </c>
      <c r="E2373" s="2" t="s">
        <v>2372</v>
      </c>
    </row>
    <row r="2374" spans="1:5" x14ac:dyDescent="0.2">
      <c r="A2374" s="1">
        <f t="shared" si="74"/>
        <v>576.10000000000616</v>
      </c>
      <c r="B2374" s="2" t="s">
        <v>2373</v>
      </c>
      <c r="D2374" s="1">
        <f t="shared" si="75"/>
        <v>575.85000000000628</v>
      </c>
      <c r="E2374" s="2" t="s">
        <v>2373</v>
      </c>
    </row>
    <row r="2375" spans="1:5" x14ac:dyDescent="0.2">
      <c r="A2375" s="1">
        <f t="shared" si="74"/>
        <v>576.27500000000612</v>
      </c>
      <c r="B2375" s="2" t="s">
        <v>2374</v>
      </c>
      <c r="D2375" s="1">
        <f t="shared" si="75"/>
        <v>576.02500000000623</v>
      </c>
      <c r="E2375" s="2" t="s">
        <v>2374</v>
      </c>
    </row>
    <row r="2376" spans="1:5" x14ac:dyDescent="0.2">
      <c r="A2376" s="1">
        <f t="shared" si="74"/>
        <v>576.45000000000607</v>
      </c>
      <c r="B2376" s="2" t="s">
        <v>2375</v>
      </c>
      <c r="D2376" s="1">
        <f t="shared" si="75"/>
        <v>576.20000000000618</v>
      </c>
      <c r="E2376" s="2" t="s">
        <v>2375</v>
      </c>
    </row>
    <row r="2377" spans="1:5" x14ac:dyDescent="0.2">
      <c r="A2377" s="1">
        <f t="shared" si="74"/>
        <v>576.62500000000603</v>
      </c>
      <c r="B2377" s="2" t="s">
        <v>2376</v>
      </c>
      <c r="D2377" s="1">
        <f t="shared" si="75"/>
        <v>576.37500000000614</v>
      </c>
      <c r="E2377" s="2" t="s">
        <v>2376</v>
      </c>
    </row>
    <row r="2378" spans="1:5" x14ac:dyDescent="0.2">
      <c r="A2378" s="1">
        <f t="shared" si="74"/>
        <v>576.80000000000598</v>
      </c>
      <c r="B2378" s="2" t="s">
        <v>2377</v>
      </c>
      <c r="D2378" s="1">
        <f t="shared" si="75"/>
        <v>576.55000000000609</v>
      </c>
      <c r="E2378" s="2" t="s">
        <v>2377</v>
      </c>
    </row>
    <row r="2379" spans="1:5" x14ac:dyDescent="0.2">
      <c r="A2379" s="1">
        <f t="shared" si="74"/>
        <v>576.97500000000593</v>
      </c>
      <c r="B2379" s="2" t="s">
        <v>2378</v>
      </c>
      <c r="D2379" s="1">
        <f t="shared" si="75"/>
        <v>576.72500000000605</v>
      </c>
      <c r="E2379" s="2" t="s">
        <v>2378</v>
      </c>
    </row>
    <row r="2380" spans="1:5" x14ac:dyDescent="0.2">
      <c r="A2380" s="1">
        <f t="shared" si="74"/>
        <v>577.15000000000589</v>
      </c>
      <c r="B2380" s="2" t="s">
        <v>2379</v>
      </c>
      <c r="D2380" s="1">
        <f t="shared" si="75"/>
        <v>576.900000000006</v>
      </c>
      <c r="E2380" s="2" t="s">
        <v>2379</v>
      </c>
    </row>
    <row r="2381" spans="1:5" x14ac:dyDescent="0.2">
      <c r="A2381" s="1">
        <f t="shared" si="74"/>
        <v>577.32500000000584</v>
      </c>
      <c r="B2381" s="2" t="s">
        <v>2380</v>
      </c>
      <c r="D2381" s="1">
        <f t="shared" si="75"/>
        <v>577.07500000000596</v>
      </c>
      <c r="E2381" s="2" t="s">
        <v>2380</v>
      </c>
    </row>
    <row r="2382" spans="1:5" x14ac:dyDescent="0.2">
      <c r="A2382" s="1">
        <f t="shared" si="74"/>
        <v>577.5000000000058</v>
      </c>
      <c r="B2382" s="2" t="s">
        <v>2381</v>
      </c>
      <c r="D2382" s="1">
        <f t="shared" si="75"/>
        <v>577.25000000000591</v>
      </c>
      <c r="E2382" s="2" t="s">
        <v>2381</v>
      </c>
    </row>
    <row r="2383" spans="1:5" x14ac:dyDescent="0.2">
      <c r="A2383" s="1">
        <f t="shared" si="74"/>
        <v>577.67500000000575</v>
      </c>
      <c r="B2383" s="2" t="s">
        <v>2382</v>
      </c>
      <c r="D2383" s="1">
        <f t="shared" si="75"/>
        <v>577.42500000000587</v>
      </c>
      <c r="E2383" s="2" t="s">
        <v>2382</v>
      </c>
    </row>
    <row r="2384" spans="1:5" x14ac:dyDescent="0.2">
      <c r="A2384" s="1">
        <f t="shared" si="74"/>
        <v>577.85000000000571</v>
      </c>
      <c r="B2384" s="2" t="s">
        <v>2383</v>
      </c>
      <c r="D2384" s="1">
        <f t="shared" si="75"/>
        <v>577.60000000000582</v>
      </c>
      <c r="E2384" s="2" t="s">
        <v>2383</v>
      </c>
    </row>
    <row r="2385" spans="1:5" x14ac:dyDescent="0.2">
      <c r="A2385" s="1">
        <f t="shared" si="74"/>
        <v>578.02500000000566</v>
      </c>
      <c r="B2385" s="2" t="s">
        <v>2384</v>
      </c>
      <c r="D2385" s="1">
        <f t="shared" si="75"/>
        <v>577.77500000000578</v>
      </c>
      <c r="E2385" s="2" t="s">
        <v>2384</v>
      </c>
    </row>
    <row r="2386" spans="1:5" x14ac:dyDescent="0.2">
      <c r="A2386" s="1">
        <f t="shared" si="74"/>
        <v>578.20000000000562</v>
      </c>
      <c r="B2386" s="2" t="s">
        <v>2385</v>
      </c>
      <c r="D2386" s="1">
        <f t="shared" si="75"/>
        <v>577.95000000000573</v>
      </c>
      <c r="E2386" s="2" t="s">
        <v>2385</v>
      </c>
    </row>
    <row r="2387" spans="1:5" x14ac:dyDescent="0.2">
      <c r="A2387" s="1">
        <f t="shared" si="74"/>
        <v>578.37500000000557</v>
      </c>
      <c r="B2387" s="2" t="s">
        <v>2386</v>
      </c>
      <c r="D2387" s="1">
        <f t="shared" si="75"/>
        <v>578.12500000000568</v>
      </c>
      <c r="E2387" s="2" t="s">
        <v>2386</v>
      </c>
    </row>
    <row r="2388" spans="1:5" x14ac:dyDescent="0.2">
      <c r="A2388" s="1">
        <f t="shared" si="74"/>
        <v>578.55000000000553</v>
      </c>
      <c r="B2388" s="2" t="s">
        <v>2387</v>
      </c>
      <c r="D2388" s="1">
        <f t="shared" si="75"/>
        <v>578.30000000000564</v>
      </c>
      <c r="E2388" s="2" t="s">
        <v>2387</v>
      </c>
    </row>
    <row r="2389" spans="1:5" x14ac:dyDescent="0.2">
      <c r="A2389" s="1">
        <f t="shared" si="74"/>
        <v>578.72500000000548</v>
      </c>
      <c r="B2389" s="2" t="s">
        <v>2388</v>
      </c>
      <c r="D2389" s="1">
        <f t="shared" si="75"/>
        <v>578.47500000000559</v>
      </c>
      <c r="E2389" s="2" t="s">
        <v>2388</v>
      </c>
    </row>
    <row r="2390" spans="1:5" x14ac:dyDescent="0.2">
      <c r="A2390" s="1">
        <f t="shared" si="74"/>
        <v>578.90000000000543</v>
      </c>
      <c r="B2390" s="2" t="s">
        <v>2389</v>
      </c>
      <c r="D2390" s="1">
        <f t="shared" si="75"/>
        <v>578.65000000000555</v>
      </c>
      <c r="E2390" s="2" t="s">
        <v>2389</v>
      </c>
    </row>
    <row r="2391" spans="1:5" x14ac:dyDescent="0.2">
      <c r="A2391" s="1">
        <f t="shared" si="74"/>
        <v>579.07500000000539</v>
      </c>
      <c r="B2391" s="2" t="s">
        <v>2390</v>
      </c>
      <c r="D2391" s="1">
        <f t="shared" si="75"/>
        <v>578.8250000000055</v>
      </c>
      <c r="E2391" s="2" t="s">
        <v>2390</v>
      </c>
    </row>
    <row r="2392" spans="1:5" x14ac:dyDescent="0.2">
      <c r="A2392" s="1">
        <f t="shared" si="74"/>
        <v>579.25000000000534</v>
      </c>
      <c r="B2392" s="2" t="s">
        <v>2391</v>
      </c>
      <c r="D2392" s="1">
        <f t="shared" si="75"/>
        <v>579.00000000000546</v>
      </c>
      <c r="E2392" s="2" t="s">
        <v>2391</v>
      </c>
    </row>
    <row r="2393" spans="1:5" x14ac:dyDescent="0.2">
      <c r="A2393" s="1">
        <f t="shared" si="74"/>
        <v>579.4250000000053</v>
      </c>
      <c r="B2393" s="2" t="s">
        <v>2392</v>
      </c>
      <c r="D2393" s="1">
        <f t="shared" si="75"/>
        <v>579.17500000000541</v>
      </c>
      <c r="E2393" s="2" t="s">
        <v>2392</v>
      </c>
    </row>
    <row r="2394" spans="1:5" x14ac:dyDescent="0.2">
      <c r="A2394" s="1">
        <f t="shared" si="74"/>
        <v>579.60000000000525</v>
      </c>
      <c r="B2394" s="2" t="s">
        <v>2393</v>
      </c>
      <c r="D2394" s="1">
        <f t="shared" si="75"/>
        <v>579.35000000000537</v>
      </c>
      <c r="E2394" s="2" t="s">
        <v>2393</v>
      </c>
    </row>
    <row r="2395" spans="1:5" x14ac:dyDescent="0.2">
      <c r="A2395" s="1">
        <f t="shared" si="74"/>
        <v>579.77500000000521</v>
      </c>
      <c r="B2395" s="2" t="s">
        <v>2394</v>
      </c>
      <c r="D2395" s="1">
        <f t="shared" si="75"/>
        <v>579.52500000000532</v>
      </c>
      <c r="E2395" s="2" t="s">
        <v>2394</v>
      </c>
    </row>
    <row r="2396" spans="1:5" x14ac:dyDescent="0.2">
      <c r="A2396" s="1">
        <f t="shared" si="74"/>
        <v>579.95000000000516</v>
      </c>
      <c r="B2396" s="2" t="s">
        <v>2395</v>
      </c>
      <c r="D2396" s="1">
        <f t="shared" si="75"/>
        <v>579.70000000000528</v>
      </c>
      <c r="E2396" s="2" t="s">
        <v>2395</v>
      </c>
    </row>
    <row r="2397" spans="1:5" x14ac:dyDescent="0.2">
      <c r="A2397" s="1">
        <f t="shared" si="74"/>
        <v>580.12500000000512</v>
      </c>
      <c r="B2397" s="2" t="s">
        <v>2396</v>
      </c>
      <c r="D2397" s="1">
        <f t="shared" si="75"/>
        <v>579.87500000000523</v>
      </c>
      <c r="E2397" s="2" t="s">
        <v>2396</v>
      </c>
    </row>
    <row r="2398" spans="1:5" x14ac:dyDescent="0.2">
      <c r="A2398" s="1">
        <f t="shared" si="74"/>
        <v>580.30000000000507</v>
      </c>
      <c r="B2398" s="2" t="s">
        <v>2397</v>
      </c>
      <c r="D2398" s="1">
        <f t="shared" si="75"/>
        <v>580.05000000000518</v>
      </c>
      <c r="E2398" s="2" t="s">
        <v>2397</v>
      </c>
    </row>
    <row r="2399" spans="1:5" x14ac:dyDescent="0.2">
      <c r="A2399" s="1">
        <f t="shared" si="74"/>
        <v>580.47500000000502</v>
      </c>
      <c r="B2399" s="2" t="s">
        <v>2398</v>
      </c>
      <c r="D2399" s="1">
        <f t="shared" si="75"/>
        <v>580.22500000000514</v>
      </c>
      <c r="E2399" s="2" t="s">
        <v>2398</v>
      </c>
    </row>
    <row r="2400" spans="1:5" x14ac:dyDescent="0.2">
      <c r="A2400" s="1">
        <f t="shared" si="74"/>
        <v>580.65000000000498</v>
      </c>
      <c r="B2400" s="2" t="s">
        <v>2399</v>
      </c>
      <c r="D2400" s="1">
        <f t="shared" si="75"/>
        <v>580.40000000000509</v>
      </c>
      <c r="E2400" s="2" t="s">
        <v>2399</v>
      </c>
    </row>
    <row r="2401" spans="1:5" x14ac:dyDescent="0.2">
      <c r="A2401" s="1">
        <f t="shared" si="74"/>
        <v>580.82500000000493</v>
      </c>
      <c r="B2401" s="2" t="s">
        <v>2400</v>
      </c>
      <c r="D2401" s="1">
        <f t="shared" si="75"/>
        <v>580.57500000000505</v>
      </c>
      <c r="E2401" s="2" t="s">
        <v>2400</v>
      </c>
    </row>
    <row r="2402" spans="1:5" x14ac:dyDescent="0.2">
      <c r="A2402" s="1">
        <f t="shared" si="74"/>
        <v>581.00000000000489</v>
      </c>
      <c r="B2402" s="2" t="s">
        <v>2401</v>
      </c>
      <c r="D2402" s="1">
        <f t="shared" si="75"/>
        <v>580.750000000005</v>
      </c>
      <c r="E2402" s="2" t="s">
        <v>2401</v>
      </c>
    </row>
    <row r="2403" spans="1:5" x14ac:dyDescent="0.2">
      <c r="A2403" s="1">
        <f t="shared" si="74"/>
        <v>581.17500000000484</v>
      </c>
      <c r="B2403" s="2" t="s">
        <v>2402</v>
      </c>
      <c r="D2403" s="1">
        <f t="shared" si="75"/>
        <v>580.92500000000496</v>
      </c>
      <c r="E2403" s="2" t="s">
        <v>2402</v>
      </c>
    </row>
    <row r="2404" spans="1:5" x14ac:dyDescent="0.2">
      <c r="A2404" s="1">
        <f t="shared" si="74"/>
        <v>581.3500000000048</v>
      </c>
      <c r="B2404" s="2" t="s">
        <v>2403</v>
      </c>
      <c r="D2404" s="1">
        <f t="shared" si="75"/>
        <v>581.10000000000491</v>
      </c>
      <c r="E2404" s="2" t="s">
        <v>2403</v>
      </c>
    </row>
    <row r="2405" spans="1:5" x14ac:dyDescent="0.2">
      <c r="A2405" s="1">
        <f t="shared" si="74"/>
        <v>581.52500000000475</v>
      </c>
      <c r="B2405" s="2" t="s">
        <v>2404</v>
      </c>
      <c r="D2405" s="1">
        <f t="shared" si="75"/>
        <v>581.27500000000487</v>
      </c>
      <c r="E2405" s="2" t="s">
        <v>2404</v>
      </c>
    </row>
    <row r="2406" spans="1:5" x14ac:dyDescent="0.2">
      <c r="A2406" s="1">
        <f t="shared" si="74"/>
        <v>581.70000000000471</v>
      </c>
      <c r="B2406" s="2" t="s">
        <v>2405</v>
      </c>
      <c r="D2406" s="1">
        <f t="shared" si="75"/>
        <v>581.45000000000482</v>
      </c>
      <c r="E2406" s="2" t="s">
        <v>2405</v>
      </c>
    </row>
    <row r="2407" spans="1:5" x14ac:dyDescent="0.2">
      <c r="A2407" s="1">
        <f t="shared" si="74"/>
        <v>581.87500000000466</v>
      </c>
      <c r="B2407" s="2" t="s">
        <v>2406</v>
      </c>
      <c r="D2407" s="1">
        <f t="shared" si="75"/>
        <v>581.62500000000477</v>
      </c>
      <c r="E2407" s="2" t="s">
        <v>2406</v>
      </c>
    </row>
    <row r="2408" spans="1:5" x14ac:dyDescent="0.2">
      <c r="A2408" s="1">
        <f t="shared" si="74"/>
        <v>582.05000000000462</v>
      </c>
      <c r="B2408" s="2" t="s">
        <v>2407</v>
      </c>
      <c r="D2408" s="1">
        <f t="shared" si="75"/>
        <v>581.80000000000473</v>
      </c>
      <c r="E2408" s="2" t="s">
        <v>2407</v>
      </c>
    </row>
    <row r="2409" spans="1:5" x14ac:dyDescent="0.2">
      <c r="A2409" s="1">
        <f t="shared" si="74"/>
        <v>582.22500000000457</v>
      </c>
      <c r="B2409" s="2" t="s">
        <v>2408</v>
      </c>
      <c r="D2409" s="1">
        <f t="shared" si="75"/>
        <v>581.97500000000468</v>
      </c>
      <c r="E2409" s="2" t="s">
        <v>2408</v>
      </c>
    </row>
    <row r="2410" spans="1:5" x14ac:dyDescent="0.2">
      <c r="A2410" s="1">
        <f t="shared" si="74"/>
        <v>582.40000000000452</v>
      </c>
      <c r="B2410" s="2" t="s">
        <v>2409</v>
      </c>
      <c r="D2410" s="1">
        <f t="shared" si="75"/>
        <v>582.15000000000464</v>
      </c>
      <c r="E2410" s="2" t="s">
        <v>2409</v>
      </c>
    </row>
    <row r="2411" spans="1:5" x14ac:dyDescent="0.2">
      <c r="A2411" s="1">
        <f t="shared" si="74"/>
        <v>582.57500000000448</v>
      </c>
      <c r="B2411" s="2" t="s">
        <v>2410</v>
      </c>
      <c r="D2411" s="1">
        <f t="shared" si="75"/>
        <v>582.32500000000459</v>
      </c>
      <c r="E2411" s="2" t="s">
        <v>2410</v>
      </c>
    </row>
    <row r="2412" spans="1:5" x14ac:dyDescent="0.2">
      <c r="A2412" s="1">
        <f t="shared" si="74"/>
        <v>582.75000000000443</v>
      </c>
      <c r="B2412" s="2" t="s">
        <v>2411</v>
      </c>
      <c r="D2412" s="1">
        <f t="shared" si="75"/>
        <v>582.50000000000455</v>
      </c>
      <c r="E2412" s="2" t="s">
        <v>2411</v>
      </c>
    </row>
    <row r="2413" spans="1:5" x14ac:dyDescent="0.2">
      <c r="A2413" s="1">
        <f t="shared" si="74"/>
        <v>582.92500000000439</v>
      </c>
      <c r="B2413" s="2" t="s">
        <v>2412</v>
      </c>
      <c r="D2413" s="1">
        <f t="shared" si="75"/>
        <v>582.6750000000045</v>
      </c>
      <c r="E2413" s="2" t="s">
        <v>2412</v>
      </c>
    </row>
    <row r="2414" spans="1:5" x14ac:dyDescent="0.2">
      <c r="A2414" s="1">
        <f t="shared" si="74"/>
        <v>583.10000000000434</v>
      </c>
      <c r="B2414" s="2" t="s">
        <v>2413</v>
      </c>
      <c r="D2414" s="1">
        <f t="shared" si="75"/>
        <v>582.85000000000446</v>
      </c>
      <c r="E2414" s="2" t="s">
        <v>2413</v>
      </c>
    </row>
    <row r="2415" spans="1:5" x14ac:dyDescent="0.2">
      <c r="A2415" s="1">
        <f t="shared" si="74"/>
        <v>583.2750000000043</v>
      </c>
      <c r="B2415" s="2" t="s">
        <v>2414</v>
      </c>
      <c r="D2415" s="1">
        <f t="shared" si="75"/>
        <v>583.02500000000441</v>
      </c>
      <c r="E2415" s="2" t="s">
        <v>2414</v>
      </c>
    </row>
    <row r="2416" spans="1:5" x14ac:dyDescent="0.2">
      <c r="A2416" s="1">
        <f t="shared" si="74"/>
        <v>583.45000000000425</v>
      </c>
      <c r="B2416" s="2" t="s">
        <v>2415</v>
      </c>
      <c r="D2416" s="1">
        <f t="shared" si="75"/>
        <v>583.20000000000437</v>
      </c>
      <c r="E2416" s="2" t="s">
        <v>2415</v>
      </c>
    </row>
    <row r="2417" spans="1:5" x14ac:dyDescent="0.2">
      <c r="A2417" s="1">
        <f t="shared" si="74"/>
        <v>583.62500000000421</v>
      </c>
      <c r="B2417" s="2" t="s">
        <v>2416</v>
      </c>
      <c r="D2417" s="1">
        <f t="shared" si="75"/>
        <v>583.37500000000432</v>
      </c>
      <c r="E2417" s="2" t="s">
        <v>2416</v>
      </c>
    </row>
    <row r="2418" spans="1:5" x14ac:dyDescent="0.2">
      <c r="A2418" s="1">
        <f t="shared" si="74"/>
        <v>583.80000000000416</v>
      </c>
      <c r="B2418" s="2" t="s">
        <v>2417</v>
      </c>
      <c r="D2418" s="1">
        <f t="shared" si="75"/>
        <v>583.55000000000427</v>
      </c>
      <c r="E2418" s="2" t="s">
        <v>2417</v>
      </c>
    </row>
    <row r="2419" spans="1:5" x14ac:dyDescent="0.2">
      <c r="A2419" s="1">
        <f t="shared" si="74"/>
        <v>583.97500000000412</v>
      </c>
      <c r="B2419" s="2" t="s">
        <v>2418</v>
      </c>
      <c r="D2419" s="1">
        <f t="shared" si="75"/>
        <v>583.72500000000423</v>
      </c>
      <c r="E2419" s="2" t="s">
        <v>2418</v>
      </c>
    </row>
    <row r="2420" spans="1:5" x14ac:dyDescent="0.2">
      <c r="A2420" s="1">
        <f t="shared" si="74"/>
        <v>584.15000000000407</v>
      </c>
      <c r="B2420" s="2" t="s">
        <v>2419</v>
      </c>
      <c r="D2420" s="1">
        <f t="shared" si="75"/>
        <v>583.90000000000418</v>
      </c>
      <c r="E2420" s="2" t="s">
        <v>2419</v>
      </c>
    </row>
    <row r="2421" spans="1:5" x14ac:dyDescent="0.2">
      <c r="A2421" s="1">
        <f t="shared" si="74"/>
        <v>584.32500000000402</v>
      </c>
      <c r="B2421" s="2" t="s">
        <v>2420</v>
      </c>
      <c r="D2421" s="1">
        <f t="shared" si="75"/>
        <v>584.07500000000414</v>
      </c>
      <c r="E2421" s="2" t="s">
        <v>2420</v>
      </c>
    </row>
    <row r="2422" spans="1:5" x14ac:dyDescent="0.2">
      <c r="A2422" s="1">
        <f t="shared" si="74"/>
        <v>584.50000000000398</v>
      </c>
      <c r="B2422" s="2" t="s">
        <v>2421</v>
      </c>
      <c r="D2422" s="1">
        <f t="shared" si="75"/>
        <v>584.25000000000409</v>
      </c>
      <c r="E2422" s="2" t="s">
        <v>2421</v>
      </c>
    </row>
    <row r="2423" spans="1:5" x14ac:dyDescent="0.2">
      <c r="A2423" s="1">
        <f t="shared" si="74"/>
        <v>584.67500000000393</v>
      </c>
      <c r="B2423" s="2" t="s">
        <v>2422</v>
      </c>
      <c r="D2423" s="1">
        <f t="shared" si="75"/>
        <v>584.42500000000405</v>
      </c>
      <c r="E2423" s="2" t="s">
        <v>2422</v>
      </c>
    </row>
    <row r="2424" spans="1:5" x14ac:dyDescent="0.2">
      <c r="A2424" s="1">
        <f t="shared" si="74"/>
        <v>584.85000000000389</v>
      </c>
      <c r="B2424" s="2" t="s">
        <v>2423</v>
      </c>
      <c r="D2424" s="1">
        <f t="shared" si="75"/>
        <v>584.600000000004</v>
      </c>
      <c r="E2424" s="2" t="s">
        <v>2423</v>
      </c>
    </row>
    <row r="2425" spans="1:5" x14ac:dyDescent="0.2">
      <c r="A2425" s="1">
        <f t="shared" si="74"/>
        <v>585.02500000000384</v>
      </c>
      <c r="B2425" s="2" t="s">
        <v>2424</v>
      </c>
      <c r="D2425" s="1">
        <f t="shared" si="75"/>
        <v>584.77500000000396</v>
      </c>
      <c r="E2425" s="2" t="s">
        <v>2424</v>
      </c>
    </row>
    <row r="2426" spans="1:5" x14ac:dyDescent="0.2">
      <c r="A2426" s="1">
        <f t="shared" si="74"/>
        <v>585.2000000000038</v>
      </c>
      <c r="B2426" s="2" t="s">
        <v>2425</v>
      </c>
      <c r="D2426" s="1">
        <f t="shared" si="75"/>
        <v>584.95000000000391</v>
      </c>
      <c r="E2426" s="2" t="s">
        <v>2425</v>
      </c>
    </row>
    <row r="2427" spans="1:5" x14ac:dyDescent="0.2">
      <c r="A2427" s="1">
        <f t="shared" si="74"/>
        <v>585.37500000000375</v>
      </c>
      <c r="B2427" s="2" t="s">
        <v>2426</v>
      </c>
      <c r="D2427" s="1">
        <f t="shared" si="75"/>
        <v>585.12500000000387</v>
      </c>
      <c r="E2427" s="2" t="s">
        <v>2426</v>
      </c>
    </row>
    <row r="2428" spans="1:5" x14ac:dyDescent="0.2">
      <c r="A2428" s="1">
        <f t="shared" si="74"/>
        <v>585.55000000000371</v>
      </c>
      <c r="B2428" s="2" t="s">
        <v>2427</v>
      </c>
      <c r="D2428" s="1">
        <f t="shared" si="75"/>
        <v>585.30000000000382</v>
      </c>
      <c r="E2428" s="2" t="s">
        <v>2427</v>
      </c>
    </row>
    <row r="2429" spans="1:5" x14ac:dyDescent="0.2">
      <c r="A2429" s="1">
        <f t="shared" si="74"/>
        <v>585.72500000000366</v>
      </c>
      <c r="B2429" s="2" t="s">
        <v>2428</v>
      </c>
      <c r="D2429" s="1">
        <f t="shared" si="75"/>
        <v>585.47500000000377</v>
      </c>
      <c r="E2429" s="2" t="s">
        <v>2428</v>
      </c>
    </row>
    <row r="2430" spans="1:5" x14ac:dyDescent="0.2">
      <c r="A2430" s="1">
        <f t="shared" si="74"/>
        <v>585.90000000000362</v>
      </c>
      <c r="B2430" s="2" t="s">
        <v>2429</v>
      </c>
      <c r="D2430" s="1">
        <f t="shared" si="75"/>
        <v>585.65000000000373</v>
      </c>
      <c r="E2430" s="2" t="s">
        <v>2429</v>
      </c>
    </row>
    <row r="2431" spans="1:5" x14ac:dyDescent="0.2">
      <c r="A2431" s="1">
        <f t="shared" si="74"/>
        <v>586.07500000000357</v>
      </c>
      <c r="B2431" s="2" t="s">
        <v>2430</v>
      </c>
      <c r="D2431" s="1">
        <f t="shared" si="75"/>
        <v>585.82500000000368</v>
      </c>
      <c r="E2431" s="2" t="s">
        <v>2430</v>
      </c>
    </row>
    <row r="2432" spans="1:5" x14ac:dyDescent="0.2">
      <c r="A2432" s="1">
        <f t="shared" si="74"/>
        <v>586.25000000000352</v>
      </c>
      <c r="B2432" s="2" t="s">
        <v>2431</v>
      </c>
      <c r="D2432" s="1">
        <f t="shared" si="75"/>
        <v>586.00000000000364</v>
      </c>
      <c r="E2432" s="2" t="s">
        <v>2431</v>
      </c>
    </row>
    <row r="2433" spans="1:5" x14ac:dyDescent="0.2">
      <c r="A2433" s="1">
        <f t="shared" si="74"/>
        <v>586.42500000000348</v>
      </c>
      <c r="B2433" s="2" t="s">
        <v>2432</v>
      </c>
      <c r="D2433" s="1">
        <f t="shared" si="75"/>
        <v>586.17500000000359</v>
      </c>
      <c r="E2433" s="2" t="s">
        <v>2432</v>
      </c>
    </row>
    <row r="2434" spans="1:5" x14ac:dyDescent="0.2">
      <c r="A2434" s="1">
        <f t="shared" si="74"/>
        <v>586.60000000000343</v>
      </c>
      <c r="B2434" s="2" t="s">
        <v>2433</v>
      </c>
      <c r="D2434" s="1">
        <f t="shared" si="75"/>
        <v>586.35000000000355</v>
      </c>
      <c r="E2434" s="2" t="s">
        <v>2433</v>
      </c>
    </row>
    <row r="2435" spans="1:5" x14ac:dyDescent="0.2">
      <c r="A2435" s="1">
        <f t="shared" si="74"/>
        <v>586.77500000000339</v>
      </c>
      <c r="B2435" s="2" t="s">
        <v>2434</v>
      </c>
      <c r="D2435" s="1">
        <f t="shared" si="75"/>
        <v>586.5250000000035</v>
      </c>
      <c r="E2435" s="2" t="s">
        <v>2434</v>
      </c>
    </row>
    <row r="2436" spans="1:5" x14ac:dyDescent="0.2">
      <c r="A2436" s="1">
        <f t="shared" ref="A2436:A2499" si="76">A2435+0.175</f>
        <v>586.95000000000334</v>
      </c>
      <c r="B2436" s="2" t="s">
        <v>2435</v>
      </c>
      <c r="D2436" s="1">
        <f t="shared" ref="D2436:D2499" si="77">D2435+0.175</f>
        <v>586.70000000000346</v>
      </c>
      <c r="E2436" s="2" t="s">
        <v>2435</v>
      </c>
    </row>
    <row r="2437" spans="1:5" x14ac:dyDescent="0.2">
      <c r="A2437" s="1">
        <f t="shared" si="76"/>
        <v>587.1250000000033</v>
      </c>
      <c r="B2437" s="2" t="s">
        <v>2436</v>
      </c>
      <c r="D2437" s="1">
        <f t="shared" si="77"/>
        <v>586.87500000000341</v>
      </c>
      <c r="E2437" s="2" t="s">
        <v>2436</v>
      </c>
    </row>
    <row r="2438" spans="1:5" x14ac:dyDescent="0.2">
      <c r="A2438" s="1">
        <f t="shared" si="76"/>
        <v>587.30000000000325</v>
      </c>
      <c r="B2438" s="2" t="s">
        <v>2437</v>
      </c>
      <c r="D2438" s="1">
        <f t="shared" si="77"/>
        <v>587.05000000000337</v>
      </c>
      <c r="E2438" s="2" t="s">
        <v>2437</v>
      </c>
    </row>
    <row r="2439" spans="1:5" x14ac:dyDescent="0.2">
      <c r="A2439" s="1">
        <f t="shared" si="76"/>
        <v>587.47500000000321</v>
      </c>
      <c r="B2439" s="2" t="s">
        <v>2438</v>
      </c>
      <c r="D2439" s="1">
        <f t="shared" si="77"/>
        <v>587.22500000000332</v>
      </c>
      <c r="E2439" s="2" t="s">
        <v>2438</v>
      </c>
    </row>
    <row r="2440" spans="1:5" x14ac:dyDescent="0.2">
      <c r="A2440" s="1">
        <f t="shared" si="76"/>
        <v>587.65000000000316</v>
      </c>
      <c r="B2440" s="2" t="s">
        <v>2439</v>
      </c>
      <c r="D2440" s="1">
        <f t="shared" si="77"/>
        <v>587.40000000000327</v>
      </c>
      <c r="E2440" s="2" t="s">
        <v>2439</v>
      </c>
    </row>
    <row r="2441" spans="1:5" x14ac:dyDescent="0.2">
      <c r="A2441" s="1">
        <f t="shared" si="76"/>
        <v>587.82500000000312</v>
      </c>
      <c r="B2441" s="2" t="s">
        <v>2440</v>
      </c>
      <c r="D2441" s="1">
        <f t="shared" si="77"/>
        <v>587.57500000000323</v>
      </c>
      <c r="E2441" s="2" t="s">
        <v>2440</v>
      </c>
    </row>
    <row r="2442" spans="1:5" x14ac:dyDescent="0.2">
      <c r="A2442" s="1">
        <f t="shared" si="76"/>
        <v>588.00000000000307</v>
      </c>
      <c r="B2442" s="2" t="s">
        <v>2441</v>
      </c>
      <c r="D2442" s="1">
        <f t="shared" si="77"/>
        <v>587.75000000000318</v>
      </c>
      <c r="E2442" s="2" t="s">
        <v>2441</v>
      </c>
    </row>
    <row r="2443" spans="1:5" x14ac:dyDescent="0.2">
      <c r="A2443" s="1">
        <f t="shared" si="76"/>
        <v>588.17500000000302</v>
      </c>
      <c r="B2443" s="2" t="s">
        <v>2442</v>
      </c>
      <c r="D2443" s="1">
        <f t="shared" si="77"/>
        <v>587.92500000000314</v>
      </c>
      <c r="E2443" s="2" t="s">
        <v>2442</v>
      </c>
    </row>
    <row r="2444" spans="1:5" x14ac:dyDescent="0.2">
      <c r="A2444" s="1">
        <f t="shared" si="76"/>
        <v>588.35000000000298</v>
      </c>
      <c r="B2444" s="2" t="s">
        <v>2443</v>
      </c>
      <c r="D2444" s="1">
        <f t="shared" si="77"/>
        <v>588.10000000000309</v>
      </c>
      <c r="E2444" s="2" t="s">
        <v>2443</v>
      </c>
    </row>
    <row r="2445" spans="1:5" x14ac:dyDescent="0.2">
      <c r="A2445" s="1">
        <f t="shared" si="76"/>
        <v>588.52500000000293</v>
      </c>
      <c r="B2445" s="2" t="s">
        <v>2444</v>
      </c>
      <c r="D2445" s="1">
        <f t="shared" si="77"/>
        <v>588.27500000000305</v>
      </c>
      <c r="E2445" s="2" t="s">
        <v>2444</v>
      </c>
    </row>
    <row r="2446" spans="1:5" x14ac:dyDescent="0.2">
      <c r="A2446" s="1">
        <f t="shared" si="76"/>
        <v>588.70000000000289</v>
      </c>
      <c r="B2446" s="2" t="s">
        <v>2445</v>
      </c>
      <c r="D2446" s="1">
        <f t="shared" si="77"/>
        <v>588.450000000003</v>
      </c>
      <c r="E2446" s="2" t="s">
        <v>2445</v>
      </c>
    </row>
    <row r="2447" spans="1:5" x14ac:dyDescent="0.2">
      <c r="A2447" s="1">
        <f t="shared" si="76"/>
        <v>588.87500000000284</v>
      </c>
      <c r="B2447" s="2" t="s">
        <v>2446</v>
      </c>
      <c r="D2447" s="1">
        <f t="shared" si="77"/>
        <v>588.62500000000296</v>
      </c>
      <c r="E2447" s="2" t="s">
        <v>2446</v>
      </c>
    </row>
    <row r="2448" spans="1:5" x14ac:dyDescent="0.2">
      <c r="A2448" s="1">
        <f t="shared" si="76"/>
        <v>589.0500000000028</v>
      </c>
      <c r="B2448" s="2" t="s">
        <v>2447</v>
      </c>
      <c r="D2448" s="1">
        <f t="shared" si="77"/>
        <v>588.80000000000291</v>
      </c>
      <c r="E2448" s="2" t="s">
        <v>2447</v>
      </c>
    </row>
    <row r="2449" spans="1:5" x14ac:dyDescent="0.2">
      <c r="A2449" s="1">
        <f t="shared" si="76"/>
        <v>589.22500000000275</v>
      </c>
      <c r="B2449" s="2" t="s">
        <v>2448</v>
      </c>
      <c r="D2449" s="1">
        <f t="shared" si="77"/>
        <v>588.97500000000286</v>
      </c>
      <c r="E2449" s="2" t="s">
        <v>2448</v>
      </c>
    </row>
    <row r="2450" spans="1:5" x14ac:dyDescent="0.2">
      <c r="A2450" s="1">
        <f t="shared" si="76"/>
        <v>589.40000000000271</v>
      </c>
      <c r="B2450" s="2" t="s">
        <v>2449</v>
      </c>
      <c r="D2450" s="1">
        <f t="shared" si="77"/>
        <v>589.15000000000282</v>
      </c>
      <c r="E2450" s="2" t="s">
        <v>2449</v>
      </c>
    </row>
    <row r="2451" spans="1:5" x14ac:dyDescent="0.2">
      <c r="A2451" s="1">
        <f t="shared" si="76"/>
        <v>589.57500000000266</v>
      </c>
      <c r="B2451" s="2" t="s">
        <v>2450</v>
      </c>
      <c r="D2451" s="1">
        <f t="shared" si="77"/>
        <v>589.32500000000277</v>
      </c>
      <c r="E2451" s="2" t="s">
        <v>2450</v>
      </c>
    </row>
    <row r="2452" spans="1:5" x14ac:dyDescent="0.2">
      <c r="A2452" s="1">
        <f t="shared" si="76"/>
        <v>589.75000000000261</v>
      </c>
      <c r="B2452" s="2" t="s">
        <v>2451</v>
      </c>
      <c r="D2452" s="1">
        <f t="shared" si="77"/>
        <v>589.50000000000273</v>
      </c>
      <c r="E2452" s="2" t="s">
        <v>2451</v>
      </c>
    </row>
    <row r="2453" spans="1:5" x14ac:dyDescent="0.2">
      <c r="A2453" s="1">
        <f t="shared" si="76"/>
        <v>589.92500000000257</v>
      </c>
      <c r="B2453" s="2" t="s">
        <v>2452</v>
      </c>
      <c r="D2453" s="1">
        <f t="shared" si="77"/>
        <v>589.67500000000268</v>
      </c>
      <c r="E2453" s="2" t="s">
        <v>2452</v>
      </c>
    </row>
    <row r="2454" spans="1:5" x14ac:dyDescent="0.2">
      <c r="A2454" s="1">
        <f t="shared" si="76"/>
        <v>590.10000000000252</v>
      </c>
      <c r="B2454" s="2" t="s">
        <v>2453</v>
      </c>
      <c r="D2454" s="1">
        <f t="shared" si="77"/>
        <v>589.85000000000264</v>
      </c>
      <c r="E2454" s="2" t="s">
        <v>2453</v>
      </c>
    </row>
    <row r="2455" spans="1:5" x14ac:dyDescent="0.2">
      <c r="A2455" s="1">
        <f t="shared" si="76"/>
        <v>590.27500000000248</v>
      </c>
      <c r="B2455" s="2" t="s">
        <v>2454</v>
      </c>
      <c r="D2455" s="1">
        <f t="shared" si="77"/>
        <v>590.02500000000259</v>
      </c>
      <c r="E2455" s="2" t="s">
        <v>2454</v>
      </c>
    </row>
    <row r="2456" spans="1:5" x14ac:dyDescent="0.2">
      <c r="A2456" s="1">
        <f t="shared" si="76"/>
        <v>590.45000000000243</v>
      </c>
      <c r="B2456" s="2" t="s">
        <v>2455</v>
      </c>
      <c r="D2456" s="1">
        <f t="shared" si="77"/>
        <v>590.20000000000255</v>
      </c>
      <c r="E2456" s="2" t="s">
        <v>2455</v>
      </c>
    </row>
    <row r="2457" spans="1:5" x14ac:dyDescent="0.2">
      <c r="A2457" s="1">
        <f t="shared" si="76"/>
        <v>590.62500000000239</v>
      </c>
      <c r="B2457" s="2" t="s">
        <v>2456</v>
      </c>
      <c r="D2457" s="1">
        <f t="shared" si="77"/>
        <v>590.3750000000025</v>
      </c>
      <c r="E2457" s="2" t="s">
        <v>2456</v>
      </c>
    </row>
    <row r="2458" spans="1:5" x14ac:dyDescent="0.2">
      <c r="A2458" s="1">
        <f t="shared" si="76"/>
        <v>590.80000000000234</v>
      </c>
      <c r="B2458" s="2" t="s">
        <v>2457</v>
      </c>
      <c r="D2458" s="1">
        <f t="shared" si="77"/>
        <v>590.55000000000246</v>
      </c>
      <c r="E2458" s="2" t="s">
        <v>2457</v>
      </c>
    </row>
    <row r="2459" spans="1:5" x14ac:dyDescent="0.2">
      <c r="A2459" s="1">
        <f t="shared" si="76"/>
        <v>590.9750000000023</v>
      </c>
      <c r="B2459" s="2" t="s">
        <v>2458</v>
      </c>
      <c r="D2459" s="1">
        <f t="shared" si="77"/>
        <v>590.72500000000241</v>
      </c>
      <c r="E2459" s="2" t="s">
        <v>2458</v>
      </c>
    </row>
    <row r="2460" spans="1:5" x14ac:dyDescent="0.2">
      <c r="A2460" s="1">
        <f t="shared" si="76"/>
        <v>591.15000000000225</v>
      </c>
      <c r="B2460" s="2" t="s">
        <v>2459</v>
      </c>
      <c r="D2460" s="1">
        <f t="shared" si="77"/>
        <v>590.90000000000236</v>
      </c>
      <c r="E2460" s="2" t="s">
        <v>2459</v>
      </c>
    </row>
    <row r="2461" spans="1:5" x14ac:dyDescent="0.2">
      <c r="A2461" s="1">
        <f t="shared" si="76"/>
        <v>591.32500000000221</v>
      </c>
      <c r="B2461" s="2" t="s">
        <v>2460</v>
      </c>
      <c r="D2461" s="1">
        <f t="shared" si="77"/>
        <v>591.07500000000232</v>
      </c>
      <c r="E2461" s="2" t="s">
        <v>2460</v>
      </c>
    </row>
    <row r="2462" spans="1:5" x14ac:dyDescent="0.2">
      <c r="A2462" s="1">
        <f t="shared" si="76"/>
        <v>591.50000000000216</v>
      </c>
      <c r="B2462" s="2" t="s">
        <v>2461</v>
      </c>
      <c r="D2462" s="1">
        <f t="shared" si="77"/>
        <v>591.25000000000227</v>
      </c>
      <c r="E2462" s="2" t="s">
        <v>2461</v>
      </c>
    </row>
    <row r="2463" spans="1:5" x14ac:dyDescent="0.2">
      <c r="A2463" s="1">
        <f t="shared" si="76"/>
        <v>591.67500000000211</v>
      </c>
      <c r="B2463" s="2" t="s">
        <v>2462</v>
      </c>
      <c r="D2463" s="1">
        <f t="shared" si="77"/>
        <v>591.42500000000223</v>
      </c>
      <c r="E2463" s="2" t="s">
        <v>2462</v>
      </c>
    </row>
    <row r="2464" spans="1:5" x14ac:dyDescent="0.2">
      <c r="A2464" s="1">
        <f t="shared" si="76"/>
        <v>591.85000000000207</v>
      </c>
      <c r="B2464" s="2" t="s">
        <v>2463</v>
      </c>
      <c r="D2464" s="1">
        <f t="shared" si="77"/>
        <v>591.60000000000218</v>
      </c>
      <c r="E2464" s="2" t="s">
        <v>2463</v>
      </c>
    </row>
    <row r="2465" spans="1:5" x14ac:dyDescent="0.2">
      <c r="A2465" s="1">
        <f t="shared" si="76"/>
        <v>592.02500000000202</v>
      </c>
      <c r="B2465" s="2" t="s">
        <v>2464</v>
      </c>
      <c r="D2465" s="1">
        <f t="shared" si="77"/>
        <v>591.77500000000214</v>
      </c>
      <c r="E2465" s="2" t="s">
        <v>2464</v>
      </c>
    </row>
    <row r="2466" spans="1:5" x14ac:dyDescent="0.2">
      <c r="A2466" s="1">
        <f t="shared" si="76"/>
        <v>592.20000000000198</v>
      </c>
      <c r="B2466" s="2" t="s">
        <v>2465</v>
      </c>
      <c r="D2466" s="1">
        <f t="shared" si="77"/>
        <v>591.95000000000209</v>
      </c>
      <c r="E2466" s="2" t="s">
        <v>2465</v>
      </c>
    </row>
    <row r="2467" spans="1:5" x14ac:dyDescent="0.2">
      <c r="A2467" s="1">
        <f t="shared" si="76"/>
        <v>592.37500000000193</v>
      </c>
      <c r="B2467" s="2" t="s">
        <v>2466</v>
      </c>
      <c r="D2467" s="1">
        <f t="shared" si="77"/>
        <v>592.12500000000205</v>
      </c>
      <c r="E2467" s="2" t="s">
        <v>2466</v>
      </c>
    </row>
    <row r="2468" spans="1:5" x14ac:dyDescent="0.2">
      <c r="A2468" s="1">
        <f t="shared" si="76"/>
        <v>592.55000000000189</v>
      </c>
      <c r="B2468" s="2" t="s">
        <v>2467</v>
      </c>
      <c r="D2468" s="1">
        <f t="shared" si="77"/>
        <v>592.300000000002</v>
      </c>
      <c r="E2468" s="2" t="s">
        <v>2467</v>
      </c>
    </row>
    <row r="2469" spans="1:5" x14ac:dyDescent="0.2">
      <c r="A2469" s="1">
        <f t="shared" si="76"/>
        <v>592.72500000000184</v>
      </c>
      <c r="B2469" s="2" t="s">
        <v>2468</v>
      </c>
      <c r="D2469" s="1">
        <f t="shared" si="77"/>
        <v>592.47500000000196</v>
      </c>
      <c r="E2469" s="2" t="s">
        <v>2468</v>
      </c>
    </row>
    <row r="2470" spans="1:5" x14ac:dyDescent="0.2">
      <c r="A2470" s="1">
        <f t="shared" si="76"/>
        <v>592.9000000000018</v>
      </c>
      <c r="B2470" s="2" t="s">
        <v>2469</v>
      </c>
      <c r="D2470" s="1">
        <f t="shared" si="77"/>
        <v>592.65000000000191</v>
      </c>
      <c r="E2470" s="2" t="s">
        <v>2469</v>
      </c>
    </row>
    <row r="2471" spans="1:5" x14ac:dyDescent="0.2">
      <c r="A2471" s="1">
        <f t="shared" si="76"/>
        <v>593.07500000000175</v>
      </c>
      <c r="B2471" s="2" t="s">
        <v>2470</v>
      </c>
      <c r="D2471" s="1">
        <f t="shared" si="77"/>
        <v>592.82500000000186</v>
      </c>
      <c r="E2471" s="2" t="s">
        <v>2470</v>
      </c>
    </row>
    <row r="2472" spans="1:5" x14ac:dyDescent="0.2">
      <c r="A2472" s="1">
        <f t="shared" si="76"/>
        <v>593.25000000000171</v>
      </c>
      <c r="B2472" s="2" t="s">
        <v>2471</v>
      </c>
      <c r="D2472" s="1">
        <f t="shared" si="77"/>
        <v>593.00000000000182</v>
      </c>
      <c r="E2472" s="2" t="s">
        <v>2471</v>
      </c>
    </row>
    <row r="2473" spans="1:5" x14ac:dyDescent="0.2">
      <c r="A2473" s="1">
        <f t="shared" si="76"/>
        <v>593.42500000000166</v>
      </c>
      <c r="B2473" s="2" t="s">
        <v>2472</v>
      </c>
      <c r="D2473" s="1">
        <f t="shared" si="77"/>
        <v>593.17500000000177</v>
      </c>
      <c r="E2473" s="2" t="s">
        <v>2472</v>
      </c>
    </row>
    <row r="2474" spans="1:5" x14ac:dyDescent="0.2">
      <c r="A2474" s="1">
        <f t="shared" si="76"/>
        <v>593.60000000000161</v>
      </c>
      <c r="B2474" s="2" t="s">
        <v>2473</v>
      </c>
      <c r="D2474" s="1">
        <f t="shared" si="77"/>
        <v>593.35000000000173</v>
      </c>
      <c r="E2474" s="2" t="s">
        <v>2473</v>
      </c>
    </row>
    <row r="2475" spans="1:5" x14ac:dyDescent="0.2">
      <c r="A2475" s="1">
        <f t="shared" si="76"/>
        <v>593.77500000000157</v>
      </c>
      <c r="B2475" s="2" t="s">
        <v>2474</v>
      </c>
      <c r="D2475" s="1">
        <f t="shared" si="77"/>
        <v>593.52500000000168</v>
      </c>
      <c r="E2475" s="2" t="s">
        <v>2474</v>
      </c>
    </row>
    <row r="2476" spans="1:5" x14ac:dyDescent="0.2">
      <c r="A2476" s="1">
        <f t="shared" si="76"/>
        <v>593.95000000000152</v>
      </c>
      <c r="B2476" s="2" t="s">
        <v>2475</v>
      </c>
      <c r="D2476" s="1">
        <f t="shared" si="77"/>
        <v>593.70000000000164</v>
      </c>
      <c r="E2476" s="2" t="s">
        <v>2475</v>
      </c>
    </row>
    <row r="2477" spans="1:5" x14ac:dyDescent="0.2">
      <c r="A2477" s="1">
        <f t="shared" si="76"/>
        <v>594.12500000000148</v>
      </c>
      <c r="B2477" s="2" t="s">
        <v>2476</v>
      </c>
      <c r="D2477" s="1">
        <f t="shared" si="77"/>
        <v>593.87500000000159</v>
      </c>
      <c r="E2477" s="2" t="s">
        <v>2476</v>
      </c>
    </row>
    <row r="2478" spans="1:5" x14ac:dyDescent="0.2">
      <c r="A2478" s="1">
        <f t="shared" si="76"/>
        <v>594.30000000000143</v>
      </c>
      <c r="B2478" s="2" t="s">
        <v>2477</v>
      </c>
      <c r="D2478" s="1">
        <f t="shared" si="77"/>
        <v>594.05000000000155</v>
      </c>
      <c r="E2478" s="2" t="s">
        <v>2477</v>
      </c>
    </row>
    <row r="2479" spans="1:5" x14ac:dyDescent="0.2">
      <c r="A2479" s="1">
        <f t="shared" si="76"/>
        <v>594.47500000000139</v>
      </c>
      <c r="B2479" s="2" t="s">
        <v>2478</v>
      </c>
      <c r="D2479" s="1">
        <f t="shared" si="77"/>
        <v>594.2250000000015</v>
      </c>
      <c r="E2479" s="2" t="s">
        <v>2478</v>
      </c>
    </row>
    <row r="2480" spans="1:5" x14ac:dyDescent="0.2">
      <c r="A2480" s="1">
        <f t="shared" si="76"/>
        <v>594.65000000000134</v>
      </c>
      <c r="B2480" s="2" t="s">
        <v>2479</v>
      </c>
      <c r="D2480" s="1">
        <f t="shared" si="77"/>
        <v>594.40000000000146</v>
      </c>
      <c r="E2480" s="2" t="s">
        <v>2479</v>
      </c>
    </row>
    <row r="2481" spans="1:5" x14ac:dyDescent="0.2">
      <c r="A2481" s="1">
        <f t="shared" si="76"/>
        <v>594.8250000000013</v>
      </c>
      <c r="B2481" s="2" t="s">
        <v>2480</v>
      </c>
      <c r="D2481" s="1">
        <f t="shared" si="77"/>
        <v>594.57500000000141</v>
      </c>
      <c r="E2481" s="2" t="s">
        <v>2480</v>
      </c>
    </row>
    <row r="2482" spans="1:5" x14ac:dyDescent="0.2">
      <c r="A2482" s="1">
        <f t="shared" si="76"/>
        <v>595.00000000000125</v>
      </c>
      <c r="B2482" s="2" t="s">
        <v>2481</v>
      </c>
      <c r="D2482" s="1">
        <f t="shared" si="77"/>
        <v>594.75000000000136</v>
      </c>
      <c r="E2482" s="2" t="s">
        <v>2481</v>
      </c>
    </row>
    <row r="2483" spans="1:5" x14ac:dyDescent="0.2">
      <c r="A2483" s="1">
        <f t="shared" si="76"/>
        <v>595.17500000000121</v>
      </c>
      <c r="B2483" s="2" t="s">
        <v>2482</v>
      </c>
      <c r="D2483" s="1">
        <f t="shared" si="77"/>
        <v>594.92500000000132</v>
      </c>
      <c r="E2483" s="2" t="s">
        <v>2482</v>
      </c>
    </row>
    <row r="2484" spans="1:5" x14ac:dyDescent="0.2">
      <c r="A2484" s="1">
        <f t="shared" si="76"/>
        <v>595.35000000000116</v>
      </c>
      <c r="B2484" s="2" t="s">
        <v>2483</v>
      </c>
      <c r="D2484" s="1">
        <f t="shared" si="77"/>
        <v>595.10000000000127</v>
      </c>
      <c r="E2484" s="2" t="s">
        <v>2483</v>
      </c>
    </row>
    <row r="2485" spans="1:5" x14ac:dyDescent="0.2">
      <c r="A2485" s="1">
        <f t="shared" si="76"/>
        <v>595.52500000000111</v>
      </c>
      <c r="B2485" s="2" t="s">
        <v>2484</v>
      </c>
      <c r="D2485" s="1">
        <f t="shared" si="77"/>
        <v>595.27500000000123</v>
      </c>
      <c r="E2485" s="2" t="s">
        <v>2484</v>
      </c>
    </row>
    <row r="2486" spans="1:5" x14ac:dyDescent="0.2">
      <c r="A2486" s="1">
        <f t="shared" si="76"/>
        <v>595.70000000000107</v>
      </c>
      <c r="B2486" s="2" t="s">
        <v>2485</v>
      </c>
      <c r="D2486" s="1">
        <f t="shared" si="77"/>
        <v>595.45000000000118</v>
      </c>
      <c r="E2486" s="2" t="s">
        <v>2485</v>
      </c>
    </row>
    <row r="2487" spans="1:5" x14ac:dyDescent="0.2">
      <c r="A2487" s="1">
        <f t="shared" si="76"/>
        <v>595.87500000000102</v>
      </c>
      <c r="B2487" s="2" t="s">
        <v>2486</v>
      </c>
      <c r="D2487" s="1">
        <f t="shared" si="77"/>
        <v>595.62500000000114</v>
      </c>
      <c r="E2487" s="2" t="s">
        <v>2486</v>
      </c>
    </row>
    <row r="2488" spans="1:5" x14ac:dyDescent="0.2">
      <c r="A2488" s="1">
        <f t="shared" si="76"/>
        <v>596.05000000000098</v>
      </c>
      <c r="B2488" s="2" t="s">
        <v>2487</v>
      </c>
      <c r="D2488" s="1">
        <f t="shared" si="77"/>
        <v>595.80000000000109</v>
      </c>
      <c r="E2488" s="2" t="s">
        <v>2487</v>
      </c>
    </row>
    <row r="2489" spans="1:5" x14ac:dyDescent="0.2">
      <c r="A2489" s="1">
        <f t="shared" si="76"/>
        <v>596.22500000000093</v>
      </c>
      <c r="B2489" s="2" t="s">
        <v>2488</v>
      </c>
      <c r="D2489" s="1">
        <f t="shared" si="77"/>
        <v>595.97500000000105</v>
      </c>
      <c r="E2489" s="2" t="s">
        <v>2488</v>
      </c>
    </row>
    <row r="2490" spans="1:5" x14ac:dyDescent="0.2">
      <c r="A2490" s="1">
        <f t="shared" si="76"/>
        <v>596.40000000000089</v>
      </c>
      <c r="B2490" s="2" t="s">
        <v>2489</v>
      </c>
      <c r="D2490" s="1">
        <f t="shared" si="77"/>
        <v>596.150000000001</v>
      </c>
      <c r="E2490" s="2" t="s">
        <v>2489</v>
      </c>
    </row>
    <row r="2491" spans="1:5" x14ac:dyDescent="0.2">
      <c r="A2491" s="1">
        <f t="shared" si="76"/>
        <v>596.57500000000084</v>
      </c>
      <c r="B2491" s="2" t="s">
        <v>2490</v>
      </c>
      <c r="D2491" s="1">
        <f t="shared" si="77"/>
        <v>596.32500000000095</v>
      </c>
      <c r="E2491" s="2" t="s">
        <v>2490</v>
      </c>
    </row>
    <row r="2492" spans="1:5" x14ac:dyDescent="0.2">
      <c r="A2492" s="1">
        <f t="shared" si="76"/>
        <v>596.7500000000008</v>
      </c>
      <c r="B2492" s="2" t="s">
        <v>2491</v>
      </c>
      <c r="D2492" s="1">
        <f t="shared" si="77"/>
        <v>596.50000000000091</v>
      </c>
      <c r="E2492" s="2" t="s">
        <v>2491</v>
      </c>
    </row>
    <row r="2493" spans="1:5" x14ac:dyDescent="0.2">
      <c r="A2493" s="1">
        <f t="shared" si="76"/>
        <v>596.92500000000075</v>
      </c>
      <c r="B2493" s="2" t="s">
        <v>2492</v>
      </c>
      <c r="D2493" s="1">
        <f t="shared" si="77"/>
        <v>596.67500000000086</v>
      </c>
      <c r="E2493" s="2" t="s">
        <v>2492</v>
      </c>
    </row>
    <row r="2494" spans="1:5" x14ac:dyDescent="0.2">
      <c r="A2494" s="1">
        <f t="shared" si="76"/>
        <v>597.1000000000007</v>
      </c>
      <c r="B2494" s="2" t="s">
        <v>2493</v>
      </c>
      <c r="D2494" s="1">
        <f t="shared" si="77"/>
        <v>596.85000000000082</v>
      </c>
      <c r="E2494" s="2" t="s">
        <v>2493</v>
      </c>
    </row>
    <row r="2495" spans="1:5" x14ac:dyDescent="0.2">
      <c r="A2495" s="1">
        <f t="shared" si="76"/>
        <v>597.27500000000066</v>
      </c>
      <c r="B2495" s="2" t="s">
        <v>2494</v>
      </c>
      <c r="D2495" s="1">
        <f t="shared" si="77"/>
        <v>597.02500000000077</v>
      </c>
      <c r="E2495" s="2" t="s">
        <v>2494</v>
      </c>
    </row>
    <row r="2496" spans="1:5" x14ac:dyDescent="0.2">
      <c r="A2496" s="1">
        <f t="shared" si="76"/>
        <v>597.45000000000061</v>
      </c>
      <c r="B2496" s="2" t="s">
        <v>2495</v>
      </c>
      <c r="D2496" s="1">
        <f t="shared" si="77"/>
        <v>597.20000000000073</v>
      </c>
      <c r="E2496" s="2" t="s">
        <v>2495</v>
      </c>
    </row>
    <row r="2497" spans="1:5" x14ac:dyDescent="0.2">
      <c r="A2497" s="1">
        <f t="shared" si="76"/>
        <v>597.62500000000057</v>
      </c>
      <c r="B2497" s="2" t="s">
        <v>2496</v>
      </c>
      <c r="D2497" s="1">
        <f t="shared" si="77"/>
        <v>597.37500000000068</v>
      </c>
      <c r="E2497" s="2" t="s">
        <v>2496</v>
      </c>
    </row>
    <row r="2498" spans="1:5" x14ac:dyDescent="0.2">
      <c r="A2498" s="1">
        <f t="shared" si="76"/>
        <v>597.80000000000052</v>
      </c>
      <c r="B2498" s="2" t="s">
        <v>2497</v>
      </c>
      <c r="D2498" s="1">
        <f t="shared" si="77"/>
        <v>597.55000000000064</v>
      </c>
      <c r="E2498" s="2" t="s">
        <v>2497</v>
      </c>
    </row>
    <row r="2499" spans="1:5" x14ac:dyDescent="0.2">
      <c r="A2499" s="1">
        <f t="shared" si="76"/>
        <v>597.97500000000048</v>
      </c>
      <c r="B2499" s="2" t="s">
        <v>2498</v>
      </c>
      <c r="D2499" s="1">
        <f t="shared" si="77"/>
        <v>597.72500000000059</v>
      </c>
      <c r="E2499" s="2" t="s">
        <v>2498</v>
      </c>
    </row>
    <row r="2500" spans="1:5" x14ac:dyDescent="0.2">
      <c r="A2500" s="1">
        <f t="shared" ref="A2500:A2563" si="78">A2499+0.175</f>
        <v>598.15000000000043</v>
      </c>
      <c r="B2500" s="2" t="s">
        <v>2499</v>
      </c>
      <c r="D2500" s="1">
        <f t="shared" ref="D2500:D2563" si="79">D2499+0.175</f>
        <v>597.90000000000055</v>
      </c>
      <c r="E2500" s="2" t="s">
        <v>2499</v>
      </c>
    </row>
    <row r="2501" spans="1:5" x14ac:dyDescent="0.2">
      <c r="A2501" s="1">
        <f t="shared" si="78"/>
        <v>598.32500000000039</v>
      </c>
      <c r="B2501" s="2" t="s">
        <v>2500</v>
      </c>
      <c r="D2501" s="1">
        <f t="shared" si="79"/>
        <v>598.0750000000005</v>
      </c>
      <c r="E2501" s="2" t="s">
        <v>2500</v>
      </c>
    </row>
    <row r="2502" spans="1:5" x14ac:dyDescent="0.2">
      <c r="A2502" s="1">
        <f t="shared" si="78"/>
        <v>598.50000000000034</v>
      </c>
      <c r="B2502" s="2" t="s">
        <v>2501</v>
      </c>
      <c r="D2502" s="1">
        <f t="shared" si="79"/>
        <v>598.25000000000045</v>
      </c>
      <c r="E2502" s="2" t="s">
        <v>2501</v>
      </c>
    </row>
    <row r="2503" spans="1:5" x14ac:dyDescent="0.2">
      <c r="A2503" s="1">
        <f t="shared" si="78"/>
        <v>598.6750000000003</v>
      </c>
      <c r="B2503" s="2" t="s">
        <v>2502</v>
      </c>
      <c r="D2503" s="1">
        <f t="shared" si="79"/>
        <v>598.42500000000041</v>
      </c>
      <c r="E2503" s="2" t="s">
        <v>2502</v>
      </c>
    </row>
    <row r="2504" spans="1:5" x14ac:dyDescent="0.2">
      <c r="A2504" s="1">
        <f t="shared" si="78"/>
        <v>598.85000000000025</v>
      </c>
      <c r="B2504" s="2" t="s">
        <v>2503</v>
      </c>
      <c r="D2504" s="1">
        <f t="shared" si="79"/>
        <v>598.60000000000036</v>
      </c>
      <c r="E2504" s="2" t="s">
        <v>2503</v>
      </c>
    </row>
    <row r="2505" spans="1:5" x14ac:dyDescent="0.2">
      <c r="A2505" s="1">
        <f t="shared" si="78"/>
        <v>599.0250000000002</v>
      </c>
      <c r="B2505" s="2" t="s">
        <v>2504</v>
      </c>
      <c r="D2505" s="1">
        <f t="shared" si="79"/>
        <v>598.77500000000032</v>
      </c>
      <c r="E2505" s="2" t="s">
        <v>2504</v>
      </c>
    </row>
    <row r="2506" spans="1:5" x14ac:dyDescent="0.2">
      <c r="A2506" s="1">
        <f t="shared" si="78"/>
        <v>599.20000000000016</v>
      </c>
      <c r="B2506" s="2" t="s">
        <v>2505</v>
      </c>
      <c r="D2506" s="1">
        <f t="shared" si="79"/>
        <v>598.95000000000027</v>
      </c>
      <c r="E2506" s="2" t="s">
        <v>2505</v>
      </c>
    </row>
    <row r="2507" spans="1:5" x14ac:dyDescent="0.2">
      <c r="A2507" s="1">
        <f t="shared" si="78"/>
        <v>599.37500000000011</v>
      </c>
      <c r="B2507" s="2" t="s">
        <v>2506</v>
      </c>
      <c r="D2507" s="1">
        <f t="shared" si="79"/>
        <v>599.12500000000023</v>
      </c>
      <c r="E2507" s="2" t="s">
        <v>2506</v>
      </c>
    </row>
    <row r="2508" spans="1:5" x14ac:dyDescent="0.2">
      <c r="A2508" s="1">
        <f t="shared" si="78"/>
        <v>599.55000000000007</v>
      </c>
      <c r="B2508" s="2" t="s">
        <v>2507</v>
      </c>
      <c r="D2508" s="1">
        <f t="shared" si="79"/>
        <v>599.30000000000018</v>
      </c>
      <c r="E2508" s="2" t="s">
        <v>2507</v>
      </c>
    </row>
    <row r="2509" spans="1:5" x14ac:dyDescent="0.2">
      <c r="A2509" s="1">
        <f t="shared" si="78"/>
        <v>599.72500000000002</v>
      </c>
      <c r="B2509" s="2" t="s">
        <v>2508</v>
      </c>
      <c r="D2509" s="1">
        <f t="shared" si="79"/>
        <v>599.47500000000014</v>
      </c>
      <c r="E2509" s="2" t="s">
        <v>2508</v>
      </c>
    </row>
    <row r="2510" spans="1:5" x14ac:dyDescent="0.2">
      <c r="A2510" s="1">
        <f t="shared" si="78"/>
        <v>599.9</v>
      </c>
      <c r="B2510" s="2" t="s">
        <v>2509</v>
      </c>
      <c r="D2510" s="1">
        <f t="shared" si="79"/>
        <v>599.65000000000009</v>
      </c>
      <c r="E2510" s="2" t="s">
        <v>2509</v>
      </c>
    </row>
    <row r="2511" spans="1:5" x14ac:dyDescent="0.2">
      <c r="A2511" s="1">
        <f t="shared" si="78"/>
        <v>600.07499999999993</v>
      </c>
      <c r="B2511" s="2" t="s">
        <v>2510</v>
      </c>
      <c r="D2511" s="1">
        <f t="shared" si="79"/>
        <v>599.82500000000005</v>
      </c>
      <c r="E2511" s="2" t="s">
        <v>2510</v>
      </c>
    </row>
    <row r="2512" spans="1:5" x14ac:dyDescent="0.2">
      <c r="A2512" s="1">
        <f t="shared" si="78"/>
        <v>600.24999999999989</v>
      </c>
      <c r="B2512" s="2" t="s">
        <v>2511</v>
      </c>
      <c r="D2512" s="1">
        <f t="shared" si="79"/>
        <v>600</v>
      </c>
      <c r="E2512" s="2" t="s">
        <v>2511</v>
      </c>
    </row>
    <row r="2513" spans="1:5" x14ac:dyDescent="0.2">
      <c r="A2513" s="1">
        <f t="shared" si="78"/>
        <v>600.42499999999984</v>
      </c>
      <c r="B2513" s="2" t="s">
        <v>2512</v>
      </c>
      <c r="D2513" s="1">
        <f t="shared" si="79"/>
        <v>600.17499999999995</v>
      </c>
      <c r="E2513" s="2" t="s">
        <v>2512</v>
      </c>
    </row>
    <row r="2514" spans="1:5" x14ac:dyDescent="0.2">
      <c r="A2514" s="1">
        <f t="shared" si="78"/>
        <v>600.5999999999998</v>
      </c>
      <c r="B2514" s="2" t="s">
        <v>2513</v>
      </c>
      <c r="D2514" s="1">
        <f t="shared" si="79"/>
        <v>600.34999999999991</v>
      </c>
      <c r="E2514" s="2" t="s">
        <v>2513</v>
      </c>
    </row>
    <row r="2515" spans="1:5" x14ac:dyDescent="0.2">
      <c r="A2515" s="1">
        <f t="shared" si="78"/>
        <v>600.77499999999975</v>
      </c>
      <c r="B2515" s="2" t="s">
        <v>2514</v>
      </c>
      <c r="D2515" s="1">
        <f t="shared" si="79"/>
        <v>600.52499999999986</v>
      </c>
      <c r="E2515" s="2" t="s">
        <v>2514</v>
      </c>
    </row>
    <row r="2516" spans="1:5" x14ac:dyDescent="0.2">
      <c r="A2516" s="1">
        <f t="shared" si="78"/>
        <v>600.9499999999997</v>
      </c>
      <c r="B2516" s="2" t="s">
        <v>2515</v>
      </c>
      <c r="D2516" s="1">
        <f t="shared" si="79"/>
        <v>600.69999999999982</v>
      </c>
      <c r="E2516" s="2" t="s">
        <v>2515</v>
      </c>
    </row>
    <row r="2517" spans="1:5" x14ac:dyDescent="0.2">
      <c r="A2517" s="1">
        <f t="shared" si="78"/>
        <v>601.12499999999966</v>
      </c>
      <c r="B2517" s="2" t="s">
        <v>2516</v>
      </c>
      <c r="D2517" s="1">
        <f t="shared" si="79"/>
        <v>600.87499999999977</v>
      </c>
      <c r="E2517" s="2" t="s">
        <v>2516</v>
      </c>
    </row>
    <row r="2518" spans="1:5" x14ac:dyDescent="0.2">
      <c r="A2518" s="1">
        <f t="shared" si="78"/>
        <v>601.29999999999961</v>
      </c>
      <c r="B2518" s="2" t="s">
        <v>2517</v>
      </c>
      <c r="D2518" s="1">
        <f t="shared" si="79"/>
        <v>601.04999999999973</v>
      </c>
      <c r="E2518" s="2" t="s">
        <v>2517</v>
      </c>
    </row>
    <row r="2519" spans="1:5" x14ac:dyDescent="0.2">
      <c r="A2519" s="1">
        <f t="shared" si="78"/>
        <v>601.47499999999957</v>
      </c>
      <c r="B2519" s="2" t="s">
        <v>2518</v>
      </c>
      <c r="D2519" s="1">
        <f t="shared" si="79"/>
        <v>601.22499999999968</v>
      </c>
      <c r="E2519" s="2" t="s">
        <v>2518</v>
      </c>
    </row>
    <row r="2520" spans="1:5" x14ac:dyDescent="0.2">
      <c r="A2520" s="1">
        <f t="shared" si="78"/>
        <v>601.64999999999952</v>
      </c>
      <c r="B2520" s="2" t="s">
        <v>2519</v>
      </c>
      <c r="D2520" s="1">
        <f t="shared" si="79"/>
        <v>601.39999999999964</v>
      </c>
      <c r="E2520" s="2" t="s">
        <v>2519</v>
      </c>
    </row>
    <row r="2521" spans="1:5" x14ac:dyDescent="0.2">
      <c r="A2521" s="1">
        <f t="shared" si="78"/>
        <v>601.82499999999948</v>
      </c>
      <c r="B2521" s="2" t="s">
        <v>2520</v>
      </c>
      <c r="D2521" s="1">
        <f t="shared" si="79"/>
        <v>601.57499999999959</v>
      </c>
      <c r="E2521" s="2" t="s">
        <v>2520</v>
      </c>
    </row>
    <row r="2522" spans="1:5" x14ac:dyDescent="0.2">
      <c r="A2522" s="1">
        <f t="shared" si="78"/>
        <v>601.99999999999943</v>
      </c>
      <c r="B2522" s="2" t="s">
        <v>2521</v>
      </c>
      <c r="D2522" s="1">
        <f t="shared" si="79"/>
        <v>601.74999999999955</v>
      </c>
      <c r="E2522" s="2" t="s">
        <v>2521</v>
      </c>
    </row>
    <row r="2523" spans="1:5" x14ac:dyDescent="0.2">
      <c r="A2523" s="1">
        <f t="shared" si="78"/>
        <v>602.17499999999939</v>
      </c>
      <c r="B2523" s="2" t="s">
        <v>2522</v>
      </c>
      <c r="D2523" s="1">
        <f t="shared" si="79"/>
        <v>601.9249999999995</v>
      </c>
      <c r="E2523" s="2" t="s">
        <v>2522</v>
      </c>
    </row>
    <row r="2524" spans="1:5" x14ac:dyDescent="0.2">
      <c r="A2524" s="1">
        <f t="shared" si="78"/>
        <v>602.34999999999934</v>
      </c>
      <c r="B2524" s="2" t="s">
        <v>2523</v>
      </c>
      <c r="D2524" s="1">
        <f t="shared" si="79"/>
        <v>602.09999999999945</v>
      </c>
      <c r="E2524" s="2" t="s">
        <v>2523</v>
      </c>
    </row>
    <row r="2525" spans="1:5" x14ac:dyDescent="0.2">
      <c r="A2525" s="1">
        <f t="shared" si="78"/>
        <v>602.5249999999993</v>
      </c>
      <c r="B2525" s="2" t="s">
        <v>2524</v>
      </c>
      <c r="D2525" s="1">
        <f t="shared" si="79"/>
        <v>602.27499999999941</v>
      </c>
      <c r="E2525" s="2" t="s">
        <v>2524</v>
      </c>
    </row>
    <row r="2526" spans="1:5" x14ac:dyDescent="0.2">
      <c r="A2526" s="1">
        <f t="shared" si="78"/>
        <v>602.69999999999925</v>
      </c>
      <c r="B2526" s="2" t="s">
        <v>2525</v>
      </c>
      <c r="D2526" s="1">
        <f t="shared" si="79"/>
        <v>602.44999999999936</v>
      </c>
      <c r="E2526" s="2" t="s">
        <v>2525</v>
      </c>
    </row>
    <row r="2527" spans="1:5" x14ac:dyDescent="0.2">
      <c r="A2527" s="1">
        <f t="shared" si="78"/>
        <v>602.8749999999992</v>
      </c>
      <c r="B2527" s="2" t="s">
        <v>2526</v>
      </c>
      <c r="D2527" s="1">
        <f t="shared" si="79"/>
        <v>602.62499999999932</v>
      </c>
      <c r="E2527" s="2" t="s">
        <v>2526</v>
      </c>
    </row>
    <row r="2528" spans="1:5" x14ac:dyDescent="0.2">
      <c r="A2528" s="1">
        <f t="shared" si="78"/>
        <v>603.04999999999916</v>
      </c>
      <c r="B2528" s="2" t="s">
        <v>2527</v>
      </c>
      <c r="D2528" s="1">
        <f t="shared" si="79"/>
        <v>602.79999999999927</v>
      </c>
      <c r="E2528" s="2" t="s">
        <v>2527</v>
      </c>
    </row>
    <row r="2529" spans="1:5" x14ac:dyDescent="0.2">
      <c r="A2529" s="1">
        <f t="shared" si="78"/>
        <v>603.22499999999911</v>
      </c>
      <c r="B2529" s="2" t="s">
        <v>2528</v>
      </c>
      <c r="D2529" s="1">
        <f t="shared" si="79"/>
        <v>602.97499999999923</v>
      </c>
      <c r="E2529" s="2" t="s">
        <v>2528</v>
      </c>
    </row>
    <row r="2530" spans="1:5" x14ac:dyDescent="0.2">
      <c r="A2530" s="1">
        <f t="shared" si="78"/>
        <v>603.39999999999907</v>
      </c>
      <c r="B2530" s="2" t="s">
        <v>2529</v>
      </c>
      <c r="D2530" s="1">
        <f t="shared" si="79"/>
        <v>603.14999999999918</v>
      </c>
      <c r="E2530" s="2" t="s">
        <v>2529</v>
      </c>
    </row>
    <row r="2531" spans="1:5" x14ac:dyDescent="0.2">
      <c r="A2531" s="1">
        <f t="shared" si="78"/>
        <v>603.57499999999902</v>
      </c>
      <c r="B2531" s="2" t="s">
        <v>2530</v>
      </c>
      <c r="D2531" s="1">
        <f t="shared" si="79"/>
        <v>603.32499999999914</v>
      </c>
      <c r="E2531" s="2" t="s">
        <v>2530</v>
      </c>
    </row>
    <row r="2532" spans="1:5" x14ac:dyDescent="0.2">
      <c r="A2532" s="1">
        <f t="shared" si="78"/>
        <v>603.74999999999898</v>
      </c>
      <c r="B2532" s="2" t="s">
        <v>2531</v>
      </c>
      <c r="D2532" s="1">
        <f t="shared" si="79"/>
        <v>603.49999999999909</v>
      </c>
      <c r="E2532" s="2" t="s">
        <v>2531</v>
      </c>
    </row>
    <row r="2533" spans="1:5" x14ac:dyDescent="0.2">
      <c r="A2533" s="1">
        <f t="shared" si="78"/>
        <v>603.92499999999893</v>
      </c>
      <c r="B2533" s="2" t="s">
        <v>2532</v>
      </c>
      <c r="D2533" s="1">
        <f t="shared" si="79"/>
        <v>603.67499999999905</v>
      </c>
      <c r="E2533" s="2" t="s">
        <v>2532</v>
      </c>
    </row>
    <row r="2534" spans="1:5" x14ac:dyDescent="0.2">
      <c r="A2534" s="1">
        <f t="shared" si="78"/>
        <v>604.09999999999889</v>
      </c>
      <c r="B2534" s="2" t="s">
        <v>2533</v>
      </c>
      <c r="D2534" s="1">
        <f t="shared" si="79"/>
        <v>603.849999999999</v>
      </c>
      <c r="E2534" s="2" t="s">
        <v>2533</v>
      </c>
    </row>
    <row r="2535" spans="1:5" x14ac:dyDescent="0.2">
      <c r="A2535" s="1">
        <f t="shared" si="78"/>
        <v>604.27499999999884</v>
      </c>
      <c r="B2535" s="2" t="s">
        <v>2534</v>
      </c>
      <c r="D2535" s="1">
        <f t="shared" si="79"/>
        <v>604.02499999999895</v>
      </c>
      <c r="E2535" s="2" t="s">
        <v>2534</v>
      </c>
    </row>
    <row r="2536" spans="1:5" x14ac:dyDescent="0.2">
      <c r="A2536" s="1">
        <f t="shared" si="78"/>
        <v>604.44999999999879</v>
      </c>
      <c r="B2536" s="2" t="s">
        <v>2535</v>
      </c>
      <c r="D2536" s="1">
        <f t="shared" si="79"/>
        <v>604.19999999999891</v>
      </c>
      <c r="E2536" s="2" t="s">
        <v>2535</v>
      </c>
    </row>
    <row r="2537" spans="1:5" x14ac:dyDescent="0.2">
      <c r="A2537" s="1">
        <f t="shared" si="78"/>
        <v>604.62499999999875</v>
      </c>
      <c r="B2537" s="2" t="s">
        <v>2536</v>
      </c>
      <c r="D2537" s="1">
        <f t="shared" si="79"/>
        <v>604.37499999999886</v>
      </c>
      <c r="E2537" s="2" t="s">
        <v>2536</v>
      </c>
    </row>
    <row r="2538" spans="1:5" x14ac:dyDescent="0.2">
      <c r="A2538" s="1">
        <f t="shared" si="78"/>
        <v>604.7999999999987</v>
      </c>
      <c r="B2538" s="2" t="s">
        <v>2537</v>
      </c>
      <c r="D2538" s="1">
        <f t="shared" si="79"/>
        <v>604.54999999999882</v>
      </c>
      <c r="E2538" s="2" t="s">
        <v>2537</v>
      </c>
    </row>
    <row r="2539" spans="1:5" x14ac:dyDescent="0.2">
      <c r="A2539" s="1">
        <f t="shared" si="78"/>
        <v>604.97499999999866</v>
      </c>
      <c r="B2539" s="2" t="s">
        <v>2538</v>
      </c>
      <c r="D2539" s="1">
        <f t="shared" si="79"/>
        <v>604.72499999999877</v>
      </c>
      <c r="E2539" s="2" t="s">
        <v>2538</v>
      </c>
    </row>
    <row r="2540" spans="1:5" x14ac:dyDescent="0.2">
      <c r="A2540" s="1">
        <f t="shared" si="78"/>
        <v>605.14999999999861</v>
      </c>
      <c r="B2540" s="2" t="s">
        <v>2539</v>
      </c>
      <c r="D2540" s="1">
        <f t="shared" si="79"/>
        <v>604.89999999999873</v>
      </c>
      <c r="E2540" s="2" t="s">
        <v>2539</v>
      </c>
    </row>
    <row r="2541" spans="1:5" x14ac:dyDescent="0.2">
      <c r="A2541" s="1">
        <f t="shared" si="78"/>
        <v>605.32499999999857</v>
      </c>
      <c r="B2541" s="2" t="s">
        <v>2540</v>
      </c>
      <c r="D2541" s="1">
        <f t="shared" si="79"/>
        <v>605.07499999999868</v>
      </c>
      <c r="E2541" s="2" t="s">
        <v>2540</v>
      </c>
    </row>
    <row r="2542" spans="1:5" x14ac:dyDescent="0.2">
      <c r="A2542" s="1">
        <f t="shared" si="78"/>
        <v>605.49999999999852</v>
      </c>
      <c r="B2542" s="2" t="s">
        <v>2541</v>
      </c>
      <c r="D2542" s="1">
        <f t="shared" si="79"/>
        <v>605.24999999999864</v>
      </c>
      <c r="E2542" s="2" t="s">
        <v>2541</v>
      </c>
    </row>
    <row r="2543" spans="1:5" x14ac:dyDescent="0.2">
      <c r="A2543" s="1">
        <f t="shared" si="78"/>
        <v>605.67499999999848</v>
      </c>
      <c r="B2543" s="2" t="s">
        <v>2542</v>
      </c>
      <c r="D2543" s="1">
        <f t="shared" si="79"/>
        <v>605.42499999999859</v>
      </c>
      <c r="E2543" s="2" t="s">
        <v>2542</v>
      </c>
    </row>
    <row r="2544" spans="1:5" x14ac:dyDescent="0.2">
      <c r="A2544" s="1">
        <f t="shared" si="78"/>
        <v>605.84999999999843</v>
      </c>
      <c r="B2544" s="2" t="s">
        <v>2543</v>
      </c>
      <c r="D2544" s="1">
        <f t="shared" si="79"/>
        <v>605.59999999999854</v>
      </c>
      <c r="E2544" s="2" t="s">
        <v>2543</v>
      </c>
    </row>
    <row r="2545" spans="1:5" x14ac:dyDescent="0.2">
      <c r="A2545" s="1">
        <f t="shared" si="78"/>
        <v>606.02499999999839</v>
      </c>
      <c r="B2545" s="2" t="s">
        <v>2544</v>
      </c>
      <c r="D2545" s="1">
        <f t="shared" si="79"/>
        <v>605.7749999999985</v>
      </c>
      <c r="E2545" s="2" t="s">
        <v>2544</v>
      </c>
    </row>
    <row r="2546" spans="1:5" x14ac:dyDescent="0.2">
      <c r="A2546" s="1">
        <f t="shared" si="78"/>
        <v>606.19999999999834</v>
      </c>
      <c r="B2546" s="2" t="s">
        <v>2545</v>
      </c>
      <c r="D2546" s="1">
        <f t="shared" si="79"/>
        <v>605.94999999999845</v>
      </c>
      <c r="E2546" s="2" t="s">
        <v>2545</v>
      </c>
    </row>
    <row r="2547" spans="1:5" x14ac:dyDescent="0.2">
      <c r="A2547" s="1">
        <f t="shared" si="78"/>
        <v>606.37499999999829</v>
      </c>
      <c r="B2547" s="2" t="s">
        <v>2546</v>
      </c>
      <c r="D2547" s="1">
        <f t="shared" si="79"/>
        <v>606.12499999999841</v>
      </c>
      <c r="E2547" s="2" t="s">
        <v>2546</v>
      </c>
    </row>
    <row r="2548" spans="1:5" x14ac:dyDescent="0.2">
      <c r="A2548" s="1">
        <f t="shared" si="78"/>
        <v>606.54999999999825</v>
      </c>
      <c r="B2548" s="2" t="s">
        <v>2547</v>
      </c>
      <c r="D2548" s="1">
        <f t="shared" si="79"/>
        <v>606.29999999999836</v>
      </c>
      <c r="E2548" s="2" t="s">
        <v>2547</v>
      </c>
    </row>
    <row r="2549" spans="1:5" x14ac:dyDescent="0.2">
      <c r="A2549" s="1">
        <f t="shared" si="78"/>
        <v>606.7249999999982</v>
      </c>
      <c r="B2549" s="2" t="s">
        <v>2548</v>
      </c>
      <c r="D2549" s="1">
        <f t="shared" si="79"/>
        <v>606.47499999999832</v>
      </c>
      <c r="E2549" s="2" t="s">
        <v>2548</v>
      </c>
    </row>
    <row r="2550" spans="1:5" x14ac:dyDescent="0.2">
      <c r="A2550" s="1">
        <f t="shared" si="78"/>
        <v>606.89999999999816</v>
      </c>
      <c r="B2550" s="2" t="s">
        <v>2549</v>
      </c>
      <c r="D2550" s="1">
        <f t="shared" si="79"/>
        <v>606.64999999999827</v>
      </c>
      <c r="E2550" s="2" t="s">
        <v>2549</v>
      </c>
    </row>
    <row r="2551" spans="1:5" x14ac:dyDescent="0.2">
      <c r="A2551" s="1">
        <f t="shared" si="78"/>
        <v>607.07499999999811</v>
      </c>
      <c r="B2551" s="2" t="s">
        <v>2550</v>
      </c>
      <c r="D2551" s="1">
        <f t="shared" si="79"/>
        <v>606.82499999999823</v>
      </c>
      <c r="E2551" s="2" t="s">
        <v>2550</v>
      </c>
    </row>
    <row r="2552" spans="1:5" x14ac:dyDescent="0.2">
      <c r="A2552" s="1">
        <f t="shared" si="78"/>
        <v>607.24999999999807</v>
      </c>
      <c r="B2552" s="2" t="s">
        <v>2551</v>
      </c>
      <c r="D2552" s="1">
        <f t="shared" si="79"/>
        <v>606.99999999999818</v>
      </c>
      <c r="E2552" s="2" t="s">
        <v>2551</v>
      </c>
    </row>
    <row r="2553" spans="1:5" x14ac:dyDescent="0.2">
      <c r="A2553" s="1">
        <f t="shared" si="78"/>
        <v>607.42499999999802</v>
      </c>
      <c r="B2553" s="2" t="s">
        <v>2552</v>
      </c>
      <c r="D2553" s="1">
        <f t="shared" si="79"/>
        <v>607.17499999999814</v>
      </c>
      <c r="E2553" s="2" t="s">
        <v>2552</v>
      </c>
    </row>
    <row r="2554" spans="1:5" x14ac:dyDescent="0.2">
      <c r="A2554" s="1">
        <f t="shared" si="78"/>
        <v>607.59999999999798</v>
      </c>
      <c r="B2554" s="2" t="s">
        <v>2553</v>
      </c>
      <c r="D2554" s="1">
        <f t="shared" si="79"/>
        <v>607.34999999999809</v>
      </c>
      <c r="E2554" s="2" t="s">
        <v>2553</v>
      </c>
    </row>
    <row r="2555" spans="1:5" x14ac:dyDescent="0.2">
      <c r="A2555" s="1">
        <f t="shared" si="78"/>
        <v>607.77499999999793</v>
      </c>
      <c r="B2555" s="2" t="s">
        <v>2554</v>
      </c>
      <c r="D2555" s="1">
        <f t="shared" si="79"/>
        <v>607.52499999999804</v>
      </c>
      <c r="E2555" s="2" t="s">
        <v>2554</v>
      </c>
    </row>
    <row r="2556" spans="1:5" x14ac:dyDescent="0.2">
      <c r="A2556" s="1">
        <f t="shared" si="78"/>
        <v>607.94999999999789</v>
      </c>
      <c r="B2556" s="2" t="s">
        <v>2555</v>
      </c>
      <c r="D2556" s="1">
        <f t="shared" si="79"/>
        <v>607.699999999998</v>
      </c>
      <c r="E2556" s="2" t="s">
        <v>2555</v>
      </c>
    </row>
    <row r="2557" spans="1:5" x14ac:dyDescent="0.2">
      <c r="A2557" s="1">
        <f t="shared" si="78"/>
        <v>608.12499999999784</v>
      </c>
      <c r="B2557" s="2" t="s">
        <v>2556</v>
      </c>
      <c r="D2557" s="1">
        <f t="shared" si="79"/>
        <v>607.87499999999795</v>
      </c>
      <c r="E2557" s="2" t="s">
        <v>2556</v>
      </c>
    </row>
    <row r="2558" spans="1:5" x14ac:dyDescent="0.2">
      <c r="A2558" s="1">
        <f t="shared" si="78"/>
        <v>608.29999999999779</v>
      </c>
      <c r="B2558" s="2" t="s">
        <v>2557</v>
      </c>
      <c r="D2558" s="1">
        <f t="shared" si="79"/>
        <v>608.04999999999791</v>
      </c>
      <c r="E2558" s="2" t="s">
        <v>2557</v>
      </c>
    </row>
    <row r="2559" spans="1:5" x14ac:dyDescent="0.2">
      <c r="A2559" s="1">
        <f t="shared" si="78"/>
        <v>608.47499999999775</v>
      </c>
      <c r="B2559" s="2" t="s">
        <v>2558</v>
      </c>
      <c r="D2559" s="1">
        <f t="shared" si="79"/>
        <v>608.22499999999786</v>
      </c>
      <c r="E2559" s="2" t="s">
        <v>2558</v>
      </c>
    </row>
    <row r="2560" spans="1:5" x14ac:dyDescent="0.2">
      <c r="A2560" s="1">
        <f t="shared" si="78"/>
        <v>608.6499999999977</v>
      </c>
      <c r="B2560" s="2" t="s">
        <v>2559</v>
      </c>
      <c r="D2560" s="1">
        <f t="shared" si="79"/>
        <v>608.39999999999782</v>
      </c>
      <c r="E2560" s="2" t="s">
        <v>2559</v>
      </c>
    </row>
    <row r="2561" spans="1:5" x14ac:dyDescent="0.2">
      <c r="A2561" s="1">
        <f t="shared" si="78"/>
        <v>608.82499999999766</v>
      </c>
      <c r="B2561" s="2" t="s">
        <v>2560</v>
      </c>
      <c r="D2561" s="1">
        <f t="shared" si="79"/>
        <v>608.57499999999777</v>
      </c>
      <c r="E2561" s="2" t="s">
        <v>2560</v>
      </c>
    </row>
    <row r="2562" spans="1:5" x14ac:dyDescent="0.2">
      <c r="A2562" s="1">
        <f t="shared" si="78"/>
        <v>608.99999999999761</v>
      </c>
      <c r="B2562" s="2" t="s">
        <v>2561</v>
      </c>
      <c r="D2562" s="1">
        <f t="shared" si="79"/>
        <v>608.74999999999773</v>
      </c>
      <c r="E2562" s="2" t="s">
        <v>2561</v>
      </c>
    </row>
    <row r="2563" spans="1:5" x14ac:dyDescent="0.2">
      <c r="A2563" s="1">
        <f t="shared" si="78"/>
        <v>609.17499999999757</v>
      </c>
      <c r="B2563" s="2" t="s">
        <v>2562</v>
      </c>
      <c r="D2563" s="1">
        <f t="shared" si="79"/>
        <v>608.92499999999768</v>
      </c>
      <c r="E2563" s="2" t="s">
        <v>2562</v>
      </c>
    </row>
    <row r="2564" spans="1:5" x14ac:dyDescent="0.2">
      <c r="A2564" s="1">
        <f t="shared" ref="A2564:A2601" si="80">A2563+0.175</f>
        <v>609.34999999999752</v>
      </c>
      <c r="B2564" s="2" t="s">
        <v>2563</v>
      </c>
      <c r="D2564" s="1">
        <f t="shared" ref="D2564:D2601" si="81">D2563+0.175</f>
        <v>609.09999999999764</v>
      </c>
      <c r="E2564" s="2" t="s">
        <v>2563</v>
      </c>
    </row>
    <row r="2565" spans="1:5" x14ac:dyDescent="0.2">
      <c r="A2565" s="1">
        <f t="shared" si="80"/>
        <v>609.52499999999748</v>
      </c>
      <c r="B2565" s="2" t="s">
        <v>2564</v>
      </c>
      <c r="D2565" s="1">
        <f t="shared" si="81"/>
        <v>609.27499999999759</v>
      </c>
      <c r="E2565" s="2" t="s">
        <v>2564</v>
      </c>
    </row>
    <row r="2566" spans="1:5" x14ac:dyDescent="0.2">
      <c r="A2566" s="1">
        <f t="shared" si="80"/>
        <v>609.69999999999743</v>
      </c>
      <c r="B2566" s="2" t="s">
        <v>2565</v>
      </c>
      <c r="D2566" s="1">
        <f t="shared" si="81"/>
        <v>609.44999999999754</v>
      </c>
      <c r="E2566" s="2" t="s">
        <v>2565</v>
      </c>
    </row>
    <row r="2567" spans="1:5" x14ac:dyDescent="0.2">
      <c r="A2567" s="1">
        <f t="shared" si="80"/>
        <v>609.87499999999739</v>
      </c>
      <c r="B2567" s="2" t="s">
        <v>2566</v>
      </c>
      <c r="D2567" s="1">
        <f t="shared" si="81"/>
        <v>609.6249999999975</v>
      </c>
      <c r="E2567" s="2" t="s">
        <v>2566</v>
      </c>
    </row>
    <row r="2568" spans="1:5" x14ac:dyDescent="0.2">
      <c r="A2568" s="1">
        <f t="shared" si="80"/>
        <v>610.04999999999734</v>
      </c>
      <c r="B2568" s="2" t="s">
        <v>2567</v>
      </c>
      <c r="D2568" s="1">
        <f t="shared" si="81"/>
        <v>609.79999999999745</v>
      </c>
      <c r="E2568" s="2" t="s">
        <v>2567</v>
      </c>
    </row>
    <row r="2569" spans="1:5" x14ac:dyDescent="0.2">
      <c r="A2569" s="1">
        <f t="shared" si="80"/>
        <v>610.22499999999729</v>
      </c>
      <c r="B2569" s="2" t="s">
        <v>2568</v>
      </c>
      <c r="D2569" s="1">
        <f t="shared" si="81"/>
        <v>609.97499999999741</v>
      </c>
      <c r="E2569" s="2" t="s">
        <v>2568</v>
      </c>
    </row>
    <row r="2570" spans="1:5" x14ac:dyDescent="0.2">
      <c r="A2570" s="1">
        <f t="shared" si="80"/>
        <v>610.39999999999725</v>
      </c>
      <c r="B2570" s="2" t="s">
        <v>2569</v>
      </c>
      <c r="D2570" s="1">
        <f t="shared" si="81"/>
        <v>610.14999999999736</v>
      </c>
      <c r="E2570" s="2" t="s">
        <v>2569</v>
      </c>
    </row>
    <row r="2571" spans="1:5" x14ac:dyDescent="0.2">
      <c r="A2571" s="1">
        <f t="shared" si="80"/>
        <v>610.5749999999972</v>
      </c>
      <c r="B2571" s="2" t="s">
        <v>2570</v>
      </c>
      <c r="D2571" s="1">
        <f t="shared" si="81"/>
        <v>610.32499999999732</v>
      </c>
      <c r="E2571" s="2" t="s">
        <v>2570</v>
      </c>
    </row>
    <row r="2572" spans="1:5" x14ac:dyDescent="0.2">
      <c r="A2572" s="1">
        <f t="shared" si="80"/>
        <v>610.74999999999716</v>
      </c>
      <c r="B2572" s="2" t="s">
        <v>2571</v>
      </c>
      <c r="D2572" s="1">
        <f t="shared" si="81"/>
        <v>610.49999999999727</v>
      </c>
      <c r="E2572" s="2" t="s">
        <v>2571</v>
      </c>
    </row>
    <row r="2573" spans="1:5" x14ac:dyDescent="0.2">
      <c r="A2573" s="1">
        <f t="shared" si="80"/>
        <v>610.92499999999711</v>
      </c>
      <c r="B2573" s="2" t="s">
        <v>2572</v>
      </c>
      <c r="D2573" s="1">
        <f t="shared" si="81"/>
        <v>610.67499999999723</v>
      </c>
      <c r="E2573" s="2" t="s">
        <v>2572</v>
      </c>
    </row>
    <row r="2574" spans="1:5" x14ac:dyDescent="0.2">
      <c r="A2574" s="1">
        <f t="shared" si="80"/>
        <v>611.09999999999707</v>
      </c>
      <c r="B2574" s="2" t="s">
        <v>2573</v>
      </c>
      <c r="D2574" s="1">
        <f t="shared" si="81"/>
        <v>610.84999999999718</v>
      </c>
      <c r="E2574" s="2" t="s">
        <v>2573</v>
      </c>
    </row>
    <row r="2575" spans="1:5" x14ac:dyDescent="0.2">
      <c r="A2575" s="1">
        <f t="shared" si="80"/>
        <v>611.27499999999702</v>
      </c>
      <c r="B2575" s="2" t="s">
        <v>2574</v>
      </c>
      <c r="D2575" s="1">
        <f t="shared" si="81"/>
        <v>611.02499999999714</v>
      </c>
      <c r="E2575" s="2" t="s">
        <v>2574</v>
      </c>
    </row>
    <row r="2576" spans="1:5" x14ac:dyDescent="0.2">
      <c r="A2576" s="1">
        <f t="shared" si="80"/>
        <v>611.44999999999698</v>
      </c>
      <c r="B2576" s="2" t="s">
        <v>2575</v>
      </c>
      <c r="D2576" s="1">
        <f t="shared" si="81"/>
        <v>611.19999999999709</v>
      </c>
      <c r="E2576" s="2" t="s">
        <v>2575</v>
      </c>
    </row>
    <row r="2577" spans="1:5" x14ac:dyDescent="0.2">
      <c r="A2577" s="1">
        <f t="shared" si="80"/>
        <v>611.62499999999693</v>
      </c>
      <c r="B2577" s="2" t="s">
        <v>2576</v>
      </c>
      <c r="D2577" s="1">
        <f t="shared" si="81"/>
        <v>611.37499999999704</v>
      </c>
      <c r="E2577" s="2" t="s">
        <v>2576</v>
      </c>
    </row>
    <row r="2578" spans="1:5" x14ac:dyDescent="0.2">
      <c r="A2578" s="1">
        <f t="shared" si="80"/>
        <v>611.79999999999688</v>
      </c>
      <c r="B2578" s="2" t="s">
        <v>2577</v>
      </c>
      <c r="D2578" s="1">
        <f t="shared" si="81"/>
        <v>611.549999999997</v>
      </c>
      <c r="E2578" s="2" t="s">
        <v>2577</v>
      </c>
    </row>
    <row r="2579" spans="1:5" x14ac:dyDescent="0.2">
      <c r="A2579" s="1">
        <f t="shared" si="80"/>
        <v>611.97499999999684</v>
      </c>
      <c r="B2579" s="2" t="s">
        <v>2578</v>
      </c>
      <c r="D2579" s="1">
        <f t="shared" si="81"/>
        <v>611.72499999999695</v>
      </c>
      <c r="E2579" s="2" t="s">
        <v>2578</v>
      </c>
    </row>
    <row r="2580" spans="1:5" x14ac:dyDescent="0.2">
      <c r="A2580" s="1">
        <f t="shared" si="80"/>
        <v>612.14999999999679</v>
      </c>
      <c r="B2580" s="2" t="s">
        <v>2579</v>
      </c>
      <c r="D2580" s="1">
        <f t="shared" si="81"/>
        <v>611.89999999999691</v>
      </c>
      <c r="E2580" s="2" t="s">
        <v>2579</v>
      </c>
    </row>
    <row r="2581" spans="1:5" x14ac:dyDescent="0.2">
      <c r="A2581" s="1">
        <f t="shared" si="80"/>
        <v>612.32499999999675</v>
      </c>
      <c r="B2581" s="2" t="s">
        <v>2580</v>
      </c>
      <c r="D2581" s="1">
        <f t="shared" si="81"/>
        <v>612.07499999999686</v>
      </c>
      <c r="E2581" s="2" t="s">
        <v>2580</v>
      </c>
    </row>
    <row r="2582" spans="1:5" x14ac:dyDescent="0.2">
      <c r="A2582" s="1">
        <f t="shared" si="80"/>
        <v>612.4999999999967</v>
      </c>
      <c r="B2582" s="2" t="s">
        <v>2581</v>
      </c>
      <c r="D2582" s="1">
        <f t="shared" si="81"/>
        <v>612.24999999999682</v>
      </c>
      <c r="E2582" s="2" t="s">
        <v>2581</v>
      </c>
    </row>
    <row r="2583" spans="1:5" x14ac:dyDescent="0.2">
      <c r="A2583" s="1">
        <f t="shared" si="80"/>
        <v>612.67499999999666</v>
      </c>
      <c r="B2583" s="2" t="s">
        <v>2582</v>
      </c>
      <c r="D2583" s="1">
        <f t="shared" si="81"/>
        <v>612.42499999999677</v>
      </c>
      <c r="E2583" s="2" t="s">
        <v>2582</v>
      </c>
    </row>
    <row r="2584" spans="1:5" x14ac:dyDescent="0.2">
      <c r="A2584" s="1">
        <f t="shared" si="80"/>
        <v>612.84999999999661</v>
      </c>
      <c r="B2584" s="2" t="s">
        <v>2583</v>
      </c>
      <c r="D2584" s="1">
        <f t="shared" si="81"/>
        <v>612.59999999999673</v>
      </c>
      <c r="E2584" s="2" t="s">
        <v>2583</v>
      </c>
    </row>
    <row r="2585" spans="1:5" x14ac:dyDescent="0.2">
      <c r="A2585" s="1">
        <f t="shared" si="80"/>
        <v>613.02499999999657</v>
      </c>
      <c r="B2585" s="2" t="s">
        <v>2584</v>
      </c>
      <c r="D2585" s="1">
        <f t="shared" si="81"/>
        <v>612.77499999999668</v>
      </c>
      <c r="E2585" s="2" t="s">
        <v>2584</v>
      </c>
    </row>
    <row r="2586" spans="1:5" x14ac:dyDescent="0.2">
      <c r="A2586" s="1">
        <f t="shared" si="80"/>
        <v>613.19999999999652</v>
      </c>
      <c r="B2586" s="2" t="s">
        <v>2585</v>
      </c>
      <c r="D2586" s="1">
        <f t="shared" si="81"/>
        <v>612.94999999999663</v>
      </c>
      <c r="E2586" s="2" t="s">
        <v>2585</v>
      </c>
    </row>
    <row r="2587" spans="1:5" x14ac:dyDescent="0.2">
      <c r="A2587" s="1">
        <f t="shared" si="80"/>
        <v>613.37499999999648</v>
      </c>
      <c r="B2587" s="2" t="s">
        <v>2586</v>
      </c>
      <c r="D2587" s="1">
        <f t="shared" si="81"/>
        <v>613.12499999999659</v>
      </c>
      <c r="E2587" s="2" t="s">
        <v>2586</v>
      </c>
    </row>
    <row r="2588" spans="1:5" x14ac:dyDescent="0.2">
      <c r="A2588" s="1">
        <f t="shared" si="80"/>
        <v>613.54999999999643</v>
      </c>
      <c r="B2588" s="2" t="s">
        <v>2587</v>
      </c>
      <c r="D2588" s="1">
        <f t="shared" si="81"/>
        <v>613.29999999999654</v>
      </c>
      <c r="E2588" s="2" t="s">
        <v>2587</v>
      </c>
    </row>
    <row r="2589" spans="1:5" x14ac:dyDescent="0.2">
      <c r="A2589" s="1">
        <f t="shared" si="80"/>
        <v>613.72499999999638</v>
      </c>
      <c r="B2589" s="2" t="s">
        <v>2588</v>
      </c>
      <c r="D2589" s="1">
        <f t="shared" si="81"/>
        <v>613.4749999999965</v>
      </c>
      <c r="E2589" s="2" t="s">
        <v>2588</v>
      </c>
    </row>
    <row r="2590" spans="1:5" x14ac:dyDescent="0.2">
      <c r="A2590" s="1">
        <f t="shared" si="80"/>
        <v>613.89999999999634</v>
      </c>
      <c r="B2590" s="2" t="s">
        <v>2589</v>
      </c>
      <c r="D2590" s="1">
        <f t="shared" si="81"/>
        <v>613.64999999999645</v>
      </c>
      <c r="E2590" s="2" t="s">
        <v>2589</v>
      </c>
    </row>
    <row r="2591" spans="1:5" x14ac:dyDescent="0.2">
      <c r="A2591" s="1">
        <f t="shared" si="80"/>
        <v>614.07499999999629</v>
      </c>
      <c r="B2591" s="2" t="s">
        <v>2590</v>
      </c>
      <c r="D2591" s="1">
        <f t="shared" si="81"/>
        <v>613.82499999999641</v>
      </c>
      <c r="E2591" s="2" t="s">
        <v>2590</v>
      </c>
    </row>
    <row r="2592" spans="1:5" x14ac:dyDescent="0.2">
      <c r="A2592" s="1">
        <f t="shared" si="80"/>
        <v>614.24999999999625</v>
      </c>
      <c r="B2592" s="2" t="s">
        <v>2591</v>
      </c>
      <c r="D2592" s="1">
        <f t="shared" si="81"/>
        <v>613.99999999999636</v>
      </c>
      <c r="E2592" s="2" t="s">
        <v>2591</v>
      </c>
    </row>
    <row r="2593" spans="1:5" x14ac:dyDescent="0.2">
      <c r="A2593" s="1">
        <f t="shared" si="80"/>
        <v>614.4249999999962</v>
      </c>
      <c r="B2593" s="2" t="s">
        <v>2592</v>
      </c>
      <c r="D2593" s="1">
        <f t="shared" si="81"/>
        <v>614.17499999999632</v>
      </c>
      <c r="E2593" s="2" t="s">
        <v>2592</v>
      </c>
    </row>
    <row r="2594" spans="1:5" x14ac:dyDescent="0.2">
      <c r="A2594" s="1">
        <f t="shared" si="80"/>
        <v>614.59999999999616</v>
      </c>
      <c r="B2594" s="2" t="s">
        <v>2593</v>
      </c>
      <c r="D2594" s="1">
        <f t="shared" si="81"/>
        <v>614.34999999999627</v>
      </c>
      <c r="E2594" s="2" t="s">
        <v>2593</v>
      </c>
    </row>
    <row r="2595" spans="1:5" x14ac:dyDescent="0.2">
      <c r="A2595" s="1">
        <f t="shared" si="80"/>
        <v>614.77499999999611</v>
      </c>
      <c r="B2595" s="2" t="s">
        <v>2594</v>
      </c>
      <c r="D2595" s="1">
        <f t="shared" si="81"/>
        <v>614.52499999999623</v>
      </c>
      <c r="E2595" s="2" t="s">
        <v>2594</v>
      </c>
    </row>
    <row r="2596" spans="1:5" x14ac:dyDescent="0.2">
      <c r="A2596" s="1">
        <f t="shared" si="80"/>
        <v>614.94999999999607</v>
      </c>
      <c r="B2596" s="2" t="s">
        <v>2595</v>
      </c>
      <c r="D2596" s="1">
        <f t="shared" si="81"/>
        <v>614.69999999999618</v>
      </c>
      <c r="E2596" s="2" t="s">
        <v>2595</v>
      </c>
    </row>
    <row r="2597" spans="1:5" x14ac:dyDescent="0.2">
      <c r="A2597" s="1">
        <f t="shared" si="80"/>
        <v>615.12499999999602</v>
      </c>
      <c r="B2597" s="2" t="s">
        <v>2596</v>
      </c>
      <c r="D2597" s="1">
        <f t="shared" si="81"/>
        <v>614.87499999999613</v>
      </c>
      <c r="E2597" s="2" t="s">
        <v>2596</v>
      </c>
    </row>
    <row r="2598" spans="1:5" x14ac:dyDescent="0.2">
      <c r="A2598" s="1">
        <f t="shared" si="80"/>
        <v>615.29999999999598</v>
      </c>
      <c r="B2598" s="2" t="s">
        <v>2597</v>
      </c>
      <c r="D2598" s="1">
        <f t="shared" si="81"/>
        <v>615.04999999999609</v>
      </c>
      <c r="E2598" s="2" t="s">
        <v>2597</v>
      </c>
    </row>
    <row r="2599" spans="1:5" x14ac:dyDescent="0.2">
      <c r="A2599" s="1">
        <f t="shared" si="80"/>
        <v>615.47499999999593</v>
      </c>
      <c r="B2599" s="2" t="s">
        <v>2598</v>
      </c>
      <c r="D2599" s="1">
        <f t="shared" si="81"/>
        <v>615.22499999999604</v>
      </c>
      <c r="E2599" s="2" t="s">
        <v>2598</v>
      </c>
    </row>
    <row r="2600" spans="1:5" x14ac:dyDescent="0.2">
      <c r="A2600" s="1">
        <f t="shared" si="80"/>
        <v>615.64999999999588</v>
      </c>
      <c r="B2600" s="2" t="s">
        <v>2599</v>
      </c>
      <c r="D2600" s="1">
        <f t="shared" si="81"/>
        <v>615.399999999996</v>
      </c>
      <c r="E2600" s="2" t="s">
        <v>2599</v>
      </c>
    </row>
    <row r="2601" spans="1:5" x14ac:dyDescent="0.2">
      <c r="A2601" s="1">
        <f t="shared" si="80"/>
        <v>615.82499999999584</v>
      </c>
      <c r="B2601" s="2" t="s">
        <v>2600</v>
      </c>
      <c r="D2601" s="1">
        <f t="shared" si="81"/>
        <v>615.57499999999595</v>
      </c>
      <c r="E2601" s="2" t="s">
        <v>2600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swingweight assembled</vt:lpstr>
      <vt:lpstr>swingweight by components</vt:lpstr>
      <vt:lpstr>lead tape calc</vt:lpstr>
      <vt:lpstr>swingweight table</vt:lpstr>
      <vt:lpstr>swingweight assembled!Print_Titles</vt:lpstr>
      <vt:lpstr>swingweight by components!Print_Titles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joostin</dc:creator>
  <cp:lastModifiedBy>joostin</cp:lastModifiedBy>
  <cp:lastPrinted>2021-03-25T00:20:36Z</cp:lastPrinted>
  <dcterms:created xsi:type="dcterms:W3CDTF">2020-04-02T00:30:39Z</dcterms:created>
  <dcterms:modified xsi:type="dcterms:W3CDTF">2021-03-25T00:24:32Z</dcterms:modified>
</cp:coreProperties>
</file>